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Εὐρωεκλογὲς 1996-2019" sheetId="1" r:id="rId1"/>
    <sheet name="Ἐθνικὲς Ἐκλογὲς 1996-2019 " sheetId="2" r:id="rId2"/>
    <sheet name="Τὶ ἔλαβαν τὰ 4 κόμματα στὶς Εὐρ" sheetId="3" r:id="rId3"/>
    <sheet name="Τὶ ἔλαβαν τὰ 4 κόμματα στὶς Ἐθν" sheetId="4" r:id="rId4"/>
  </sheets>
  <definedNames>
    <definedName name="_xlnm.Print_Area" localSheetId="0">'Εὐρωεκλογὲς 1996-2019'!$A$1:$Y$39</definedName>
  </definedNames>
  <calcPr fullCalcOnLoad="1"/>
</workbook>
</file>

<file path=xl/sharedStrings.xml><?xml version="1.0" encoding="utf-8"?>
<sst xmlns="http://schemas.openxmlformats.org/spreadsheetml/2006/main" count="313" uniqueCount="63">
  <si>
    <t>Εὐρωεκλογές 1999</t>
  </si>
  <si>
    <t>Εὐρωεκλογές 2004</t>
  </si>
  <si>
    <t>Εὐρωεκλογές  2009</t>
  </si>
  <si>
    <t>Εὐρωεκλογές 2014</t>
  </si>
  <si>
    <t>Εὐρωεκλογές 2019</t>
  </si>
  <si>
    <t>ΨΗΦΟΙ</t>
  </si>
  <si>
    <t xml:space="preserve">% </t>
  </si>
  <si>
    <t>%</t>
  </si>
  <si>
    <t>Ἐγ/μένοι</t>
  </si>
  <si>
    <t>Ἀποχὴ</t>
  </si>
  <si>
    <t>Ψήφισαν</t>
  </si>
  <si>
    <t xml:space="preserve">Λευκά/Ἄκυρα </t>
  </si>
  <si>
    <t>Λευκά/Ἄκυρα</t>
  </si>
  <si>
    <t>Λευκά</t>
  </si>
  <si>
    <t xml:space="preserve">Ἄκυρα </t>
  </si>
  <si>
    <t>Ἔγκυρα</t>
  </si>
  <si>
    <t>Ἔδρες</t>
  </si>
  <si>
    <t>(% Ἐγκύρων)</t>
  </si>
  <si>
    <t>ΝΔ</t>
  </si>
  <si>
    <t>ΠΑΣΟΚ</t>
  </si>
  <si>
    <t>ΣΥΡΙΖΑ</t>
  </si>
  <si>
    <t xml:space="preserve">ΝΔ </t>
  </si>
  <si>
    <t>ΚΚΕ</t>
  </si>
  <si>
    <t>ΧΑ</t>
  </si>
  <si>
    <t>ΚΙΝΑΛ</t>
  </si>
  <si>
    <t>ΔΗ.Κ.ΚΙ.</t>
  </si>
  <si>
    <t>ΣΥΝ</t>
  </si>
  <si>
    <t>ΛΑΟΣ</t>
  </si>
  <si>
    <t>ΕΛΙΑ</t>
  </si>
  <si>
    <t>ΠΟΤΑΜΙ</t>
  </si>
  <si>
    <t>ΑΝΟΙΞΗ</t>
  </si>
  <si>
    <t>Γυν. Ευρ.</t>
  </si>
  <si>
    <t>ΟΙΚΟΛΟΓΟΙ</t>
  </si>
  <si>
    <t>ΒΕΛ/ΛΟΣ</t>
  </si>
  <si>
    <t>ΦΙΛΕΛΕΥΘ</t>
  </si>
  <si>
    <t>Δ.Π.Ε.</t>
  </si>
  <si>
    <t>ΠΑΠΑΘΕΜ.</t>
  </si>
  <si>
    <t>ΑΝΕΛ</t>
  </si>
  <si>
    <t>ΜΕΡΑ25</t>
  </si>
  <si>
    <t>Λοιπὰ&lt;3%</t>
  </si>
  <si>
    <t>Τὶ ἔλαβαν τὰ 4 κόμματα στὶς Εὐροεκλογὲς 1999-2019</t>
  </si>
  <si>
    <t>ΣΥΝ/ΣΥΡΙΖΑ</t>
  </si>
  <si>
    <t>Ἐθνικὲς Εκλογὲς Μάϊος  2012</t>
  </si>
  <si>
    <t>Ἐθνικὲς Εκλογὲς Ιούνιος   2012</t>
  </si>
  <si>
    <t>Ἐθνικὲς Εκλογὲς Ιανουάρ 2015</t>
  </si>
  <si>
    <t>Ἐθνικὲς Εκλογὲς Σεπτ. 2015</t>
  </si>
  <si>
    <t>Ἐθνικὲς Εκλογὲς Ἰούλιος 2019</t>
  </si>
  <si>
    <t>ΔΣ (ΠΑΣΟΚ)</t>
  </si>
  <si>
    <t>Ε.Λ.</t>
  </si>
  <si>
    <t>ΜέΡΑ25</t>
  </si>
  <si>
    <t>ΔΗΜΑΡ</t>
  </si>
  <si>
    <t>ΛΕΒΕΝΤΗΣ</t>
  </si>
  <si>
    <t>Πλεύση Ελ.</t>
  </si>
  <si>
    <t>Πηγὴ: Δημήτριος Εὐαγ. Μούρμουρας</t>
  </si>
  <si>
    <t>Ἐθνικὲς Εκλογὲς 1996</t>
  </si>
  <si>
    <t>Ἐθνικὲς Εκλογὲς 2000</t>
  </si>
  <si>
    <t>Ἐθνικὲς Εκλογὲς 2004</t>
  </si>
  <si>
    <t>Ἐθνικὲς Εκλογὲς 2007</t>
  </si>
  <si>
    <t>Ἐθνικὲς Εκλογὲς 2009</t>
  </si>
  <si>
    <t>ΕΝ.ΚΕΝΤΡ.</t>
  </si>
  <si>
    <t>ΚΚΕ μλ</t>
  </si>
  <si>
    <t>ΔΗΜ. ΑΝΑΓ.</t>
  </si>
  <si>
    <t>Τὶ ἔλαβαν τὰ 4 κόμματα στὶς Ἐθνικὲς Ἐκλογὲς 1996-2015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</si>
</sst>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#"/>
    <numFmt numFmtId="166" formatCode="0"/>
    <numFmt numFmtId="167" formatCode="0.00"/>
    <numFmt numFmtId="168" formatCode="DD/MM/YYYY"/>
    <numFmt numFmtId="169" formatCode="DD/MM/YY"/>
    <numFmt numFmtId="170" formatCode="@"/>
  </numFmts>
  <fonts count="2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sz val="10"/>
      <color indexed="60"/>
      <name val="Arial"/>
      <family val="2"/>
    </font>
    <font>
      <sz val="10"/>
      <color indexed="2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5"/>
      <name val="Arial"/>
      <family val="2"/>
    </font>
    <font>
      <sz val="13"/>
      <color indexed="59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sz val="9.2"/>
      <color indexed="59"/>
      <name val="Arial"/>
      <family val="2"/>
    </font>
    <font>
      <sz val="10"/>
      <color indexed="60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2" fillId="0" borderId="2" xfId="0" applyFont="1" applyBorder="1" applyAlignment="1">
      <alignment horizontal="center"/>
    </xf>
    <xf numFmtId="164" fontId="12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3" xfId="0" applyFont="1" applyBorder="1" applyAlignment="1">
      <alignment horizontal="right"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 horizontal="center"/>
    </xf>
    <xf numFmtId="167" fontId="0" fillId="0" borderId="4" xfId="0" applyNumberFormat="1" applyBorder="1" applyAlignment="1">
      <alignment horizontal="center"/>
    </xf>
    <xf numFmtId="165" fontId="13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65" fontId="15" fillId="0" borderId="0" xfId="0" applyNumberFormat="1" applyFont="1" applyAlignment="1">
      <alignment/>
    </xf>
    <xf numFmtId="166" fontId="0" fillId="0" borderId="4" xfId="0" applyNumberFormat="1" applyBorder="1" applyAlignment="1">
      <alignment horizontal="center"/>
    </xf>
    <xf numFmtId="165" fontId="15" fillId="0" borderId="0" xfId="0" applyNumberFormat="1" applyFont="1" applyBorder="1" applyAlignment="1">
      <alignment/>
    </xf>
    <xf numFmtId="167" fontId="16" fillId="0" borderId="0" xfId="0" applyNumberFormat="1" applyFont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64" fontId="17" fillId="0" borderId="3" xfId="0" applyFont="1" applyBorder="1" applyAlignment="1">
      <alignment horizontal="right"/>
    </xf>
    <xf numFmtId="165" fontId="1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7" fontId="18" fillId="0" borderId="4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right"/>
    </xf>
    <xf numFmtId="165" fontId="0" fillId="0" borderId="6" xfId="0" applyNumberFormat="1" applyBorder="1" applyAlignment="1">
      <alignment/>
    </xf>
    <xf numFmtId="167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0" xfId="0" applyNumberFormat="1" applyAlignment="1">
      <alignment/>
    </xf>
    <xf numFmtId="164" fontId="19" fillId="0" borderId="0" xfId="0" applyFont="1" applyBorder="1" applyAlignment="1">
      <alignment/>
    </xf>
    <xf numFmtId="168" fontId="17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170" fontId="17" fillId="0" borderId="8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4" fontId="12" fillId="0" borderId="9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right"/>
    </xf>
    <xf numFmtId="167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24" fillId="0" borderId="0" xfId="0" applyNumberFormat="1" applyFont="1" applyAlignment="1">
      <alignment wrapText="1"/>
    </xf>
    <xf numFmtId="164" fontId="17" fillId="0" borderId="10" xfId="0" applyFont="1" applyBorder="1" applyAlignment="1">
      <alignment horizontal="right"/>
    </xf>
    <xf numFmtId="167" fontId="18" fillId="0" borderId="11" xfId="0" applyNumberFormat="1" applyFont="1" applyBorder="1" applyAlignment="1">
      <alignment horizontal="center"/>
    </xf>
    <xf numFmtId="167" fontId="17" fillId="0" borderId="11" xfId="0" applyNumberFormat="1" applyFont="1" applyBorder="1" applyAlignment="1">
      <alignment horizontal="center"/>
    </xf>
    <xf numFmtId="164" fontId="0" fillId="0" borderId="12" xfId="0" applyBorder="1" applyAlignment="1">
      <alignment horizontal="right"/>
    </xf>
    <xf numFmtId="165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25" fillId="0" borderId="0" xfId="0" applyFont="1" applyBorder="1" applyAlignment="1">
      <alignment/>
    </xf>
    <xf numFmtId="164" fontId="12" fillId="0" borderId="15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8" xfId="0" applyFont="1" applyBorder="1" applyAlignment="1">
      <alignment horizontal="right"/>
    </xf>
    <xf numFmtId="167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4" fontId="17" fillId="0" borderId="8" xfId="0" applyFont="1" applyBorder="1" applyAlignment="1">
      <alignment horizontal="right"/>
    </xf>
    <xf numFmtId="167" fontId="18" fillId="0" borderId="16" xfId="0" applyNumberFormat="1" applyFont="1" applyBorder="1" applyAlignment="1">
      <alignment horizontal="center"/>
    </xf>
    <xf numFmtId="167" fontId="17" fillId="0" borderId="16" xfId="0" applyNumberFormat="1" applyFont="1" applyBorder="1" applyAlignment="1">
      <alignment horizontal="center"/>
    </xf>
    <xf numFmtId="164" fontId="0" fillId="0" borderId="17" xfId="0" applyBorder="1" applyAlignment="1">
      <alignment horizontal="right"/>
    </xf>
    <xf numFmtId="165" fontId="0" fillId="0" borderId="18" xfId="0" applyNumberFormat="1" applyBorder="1" applyAlignment="1">
      <alignment/>
    </xf>
    <xf numFmtId="167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4" fontId="26" fillId="0" borderId="0" xfId="0" applyFont="1" applyBorder="1" applyAlignment="1">
      <alignment/>
    </xf>
    <xf numFmtId="170" fontId="0" fillId="0" borderId="8" xfId="0" applyNumberFormat="1" applyFont="1" applyBorder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B3B3B3"/>
      <rgbColor rgb="00808080"/>
      <rgbColor rgb="009999FF"/>
      <rgbColor rgb="00CE181E"/>
      <rgbColor rgb="00FFFFCC"/>
      <rgbColor rgb="00CCFFFF"/>
      <rgbColor rgb="00660066"/>
      <rgbColor rgb="00FF6D6D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465A4"/>
      <rgbColor rgb="003399FF"/>
      <rgbColor rgb="0099CC00"/>
      <rgbColor rgb="00FFCC00"/>
      <rgbColor rgb="00FF9900"/>
      <rgbColor rgb="00FF6600"/>
      <rgbColor rgb="005983B0"/>
      <rgbColor rgb="00969696"/>
      <rgbColor rgb="00003366"/>
      <rgbColor rgb="0000A933"/>
      <rgbColor rgb="00003300"/>
      <rgbColor rgb="00202020"/>
      <rgbColor rgb="00C9211E"/>
      <rgbColor rgb="00993366"/>
      <rgbColor rgb="004A4A4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  <a:latin typeface="Arial"/>
                <a:ea typeface="Arial"/>
                <a:cs typeface="Arial"/>
              </a:rPr>
              <a:t>Οἱ Εὐρωεκλογὲς στὴν Ἑλλάδα
Τὶ ἔλαβαν τὰ 4 κόμματα</a:t>
            </a:r>
          </a:p>
        </c:rich>
      </c:tx>
      <c:layout>
        <c:manualLayout>
          <c:xMode val="factor"/>
          <c:yMode val="factor"/>
          <c:x val="0.00675"/>
          <c:y val="0.0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227"/>
          <c:w val="0.695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'Εὐρωεκλογὲς 1996-2019'!$A$114</c:f>
            </c:strRef>
          </c:tx>
          <c:spPr>
            <a:ln w="38100">
              <a:solidFill>
                <a:srgbClr val="00A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A933"/>
              </a:solidFill>
              <a:ln>
                <a:solidFill>
                  <a:srgbClr val="00A933"/>
                </a:solidFill>
              </a:ln>
            </c:spPr>
          </c:marker>
          <c:cat>
            <c:strRef>
              <c:f>'Εὐρωεκλογὲς 1996-2019'!$B$113:$F$113</c:f>
              <c:strCache/>
            </c:strRef>
          </c:cat>
          <c:val>
            <c:numRef>
              <c:f>'Εὐρωεκλογὲς 1996-2019'!$B$114:$F$114</c:f>
              <c:numCache/>
            </c:numRef>
          </c:val>
          <c:smooth val="0"/>
        </c:ser>
        <c:ser>
          <c:idx val="1"/>
          <c:order val="1"/>
          <c:tx>
            <c:strRef>
              <c:f>'Εὐρωεκλογὲς 1996-2019'!$A$115</c:f>
            </c:strRef>
          </c:tx>
          <c:spPr>
            <a:ln w="38100">
              <a:solidFill>
                <a:srgbClr val="3465A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465A4"/>
              </a:solidFill>
              <a:ln>
                <a:solidFill>
                  <a:srgbClr val="3465A4"/>
                </a:solidFill>
              </a:ln>
            </c:spPr>
          </c:marker>
          <c:cat>
            <c:strRef>
              <c:f>'Εὐρωεκλογὲς 1996-2019'!$B$113:$F$113</c:f>
              <c:strCache/>
            </c:strRef>
          </c:cat>
          <c:val>
            <c:numRef>
              <c:f>'Εὐρωεκλογὲς 1996-2019'!$B$115:$F$115</c:f>
              <c:numCache/>
            </c:numRef>
          </c:val>
          <c:smooth val="0"/>
        </c:ser>
        <c:ser>
          <c:idx val="2"/>
          <c:order val="2"/>
          <c:tx>
            <c:strRef>
              <c:f>'Εὐρωεκλογὲς 1996-2019'!$A$116</c:f>
            </c:strRef>
          </c:tx>
          <c:spPr>
            <a:ln w="38100">
              <a:solidFill>
                <a:srgbClr val="FF6D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6D6D"/>
                </a:solidFill>
              </a:ln>
            </c:spPr>
          </c:marker>
          <c:cat>
            <c:strRef>
              <c:f>'Εὐρωεκλογὲς 1996-2019'!$B$113:$F$113</c:f>
              <c:strCache/>
            </c:strRef>
          </c:cat>
          <c:val>
            <c:numRef>
              <c:f>'Εὐρωεκλογὲς 1996-2019'!$B$116:$F$116</c:f>
              <c:numCache/>
            </c:numRef>
          </c:val>
          <c:smooth val="0"/>
        </c:ser>
        <c:ser>
          <c:idx val="3"/>
          <c:order val="3"/>
          <c:tx>
            <c:strRef>
              <c:f>'Εὐρωεκλογὲς 1996-2019'!$A$117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'Εὐρωεκλογὲς 1996-2019'!$B$113:$F$113</c:f>
              <c:strCache/>
            </c:strRef>
          </c:cat>
          <c:val>
            <c:numRef>
              <c:f>'Εὐρωεκλογὲς 1996-2019'!$B$117:$F$117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Τὰ ἔτη τῶν Εὐρωεκλογῶν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0"/>
        <c:auto val="0"/>
        <c:lblOffset val="100"/>
        <c:noMultiLvlLbl val="0"/>
      </c:catAx>
      <c:valAx>
        <c:axId val="3511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Ὁ Ἀριθμὸς τῶν ψήφων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6725"/>
          <c:w val="0.104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20202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  <a:latin typeface="Arial"/>
                <a:ea typeface="Arial"/>
                <a:cs typeface="Arial"/>
              </a:rPr>
              <a:t>Οἱ Εὐρωεκλογὲς στὴν Ἑλλάδα
Τὶ ἔλαβον τὰ 4 κόμματα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'Τὶ ἔλαβαν τὰ 4 κόμματα στὶς Εὐρ'!$A$3</c:f>
            </c:strRef>
          </c:tx>
          <c:spPr>
            <a:ln w="38100">
              <a:solidFill>
                <a:srgbClr val="00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33"/>
              </a:solidFill>
              <a:ln>
                <a:solidFill>
                  <a:srgbClr val="00CC33"/>
                </a:solidFill>
              </a:ln>
            </c:spPr>
          </c:marker>
          <c:cat>
            <c:strRef>
              <c:f>'Τὶ ἔλαβαν τὰ 4 κόμματα στὶς Εὐρ'!$B$2:$F$2</c:f>
              <c:strCache/>
            </c:strRef>
          </c:cat>
          <c:val>
            <c:numRef>
              <c:f>'Τὶ ἔλαβαν τὰ 4 κόμματα στὶς Εὐρ'!$B$3:$F$3</c:f>
              <c:numCache/>
            </c:numRef>
          </c:val>
          <c:smooth val="0"/>
        </c:ser>
        <c:ser>
          <c:idx val="1"/>
          <c:order val="1"/>
          <c:tx>
            <c:strRef>
              <c:f>'Τὶ ἔλαβαν τὰ 4 κόμματα στὶς Εὐρ'!$A$4</c:f>
            </c:strRef>
          </c:tx>
          <c:spPr>
            <a:ln w="38100">
              <a:solidFill>
                <a:srgbClr val="33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cat>
            <c:strRef>
              <c:f>'Τὶ ἔλαβαν τὰ 4 κόμματα στὶς Εὐρ'!$B$2:$F$2</c:f>
              <c:strCache/>
            </c:strRef>
          </c:cat>
          <c:val>
            <c:numRef>
              <c:f>'Τὶ ἔλαβαν τὰ 4 κόμματα στὶς Εὐρ'!$B$4:$F$4</c:f>
              <c:numCache/>
            </c:numRef>
          </c:val>
          <c:smooth val="0"/>
        </c:ser>
        <c:ser>
          <c:idx val="2"/>
          <c:order val="2"/>
          <c:tx>
            <c:strRef>
              <c:f>'Τὶ ἔλαβαν τὰ 4 κόμματα στὶς Εὐρ'!$A$5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'Τὶ ἔλαβαν τὰ 4 κόμματα στὶς Εὐρ'!$B$2:$F$2</c:f>
              <c:strCache/>
            </c:strRef>
          </c:cat>
          <c:val>
            <c:numRef>
              <c:f>'Τὶ ἔλαβαν τὰ 4 κόμματα στὶς Εὐρ'!$B$5:$F$5</c:f>
              <c:numCache/>
            </c:numRef>
          </c:val>
          <c:smooth val="0"/>
        </c:ser>
        <c:ser>
          <c:idx val="3"/>
          <c:order val="3"/>
          <c:tx>
            <c:strRef>
              <c:f>'Τὶ ἔλαβαν τὰ 4 κόμματα στὶς Εὐρ'!$A$6</c:f>
            </c:strRef>
          </c:tx>
          <c:spPr>
            <a:ln w="381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cat>
            <c:strRef>
              <c:f>'Τὶ ἔλαβαν τὰ 4 κόμματα στὶς Εὐρ'!$B$2:$F$2</c:f>
              <c:strCache/>
            </c:strRef>
          </c:cat>
          <c:val>
            <c:numRef>
              <c:f>'Τὶ ἔλαβαν τὰ 4 κόμματα στὶς Εὐρ'!$B$6:$F$6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Τὰ ἔτη τῶν Εὐρωεκλογῶν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0"/>
        <c:auto val="0"/>
        <c:lblOffset val="100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Οἱ Ἀριθμοὶ τῶν Ψήφων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20202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202020"/>
                </a:solidFill>
                <a:latin typeface="Arial"/>
                <a:ea typeface="Arial"/>
                <a:cs typeface="Arial"/>
              </a:rPr>
              <a:t>Ἐθνικὲς Ἐκλογὲς 1996-2019
Τὶ ἔλαβον τὰ 4 κόμματα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'Τὶ ἔλαβαν τὰ 4 κόμματα στὶς Ἐθν'!$A$3</c:f>
            </c:strRef>
          </c:tx>
          <c:spPr>
            <a:ln w="38100">
              <a:solidFill>
                <a:srgbClr val="00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9933"/>
              </a:solidFill>
              <a:ln>
                <a:solidFill>
                  <a:srgbClr val="009933"/>
                </a:solidFill>
              </a:ln>
            </c:spPr>
          </c:marker>
          <c:cat>
            <c:strRef>
              <c:f>'Τὶ ἔλαβαν τὰ 4 κόμματα στὶς Ἐθν'!$B$2:$K$2</c:f>
              <c:strCache/>
            </c:strRef>
          </c:cat>
          <c:val>
            <c:numRef>
              <c:f>'Τὶ ἔλαβαν τὰ 4 κόμματα στὶς Ἐθν'!$B$3:$K$3</c:f>
              <c:numCache/>
            </c:numRef>
          </c:val>
          <c:smooth val="0"/>
        </c:ser>
        <c:ser>
          <c:idx val="1"/>
          <c:order val="1"/>
          <c:tx>
            <c:strRef>
              <c:f>'Τὶ ἔλαβαν τὰ 4 κόμματα στὶς Ἐθν'!$A$4</c:f>
            </c:strRef>
          </c:tx>
          <c:spPr>
            <a:ln w="38100">
              <a:solidFill>
                <a:srgbClr val="33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cat>
            <c:strRef>
              <c:f>'Τὶ ἔλαβαν τὰ 4 κόμματα στὶς Ἐθν'!$B$2:$K$2</c:f>
              <c:strCache/>
            </c:strRef>
          </c:cat>
          <c:val>
            <c:numRef>
              <c:f>'Τὶ ἔλαβαν τὰ 4 κόμματα στὶς Ἐθν'!$B$4:$K$4</c:f>
              <c:numCache/>
            </c:numRef>
          </c:val>
          <c:smooth val="0"/>
        </c:ser>
        <c:ser>
          <c:idx val="2"/>
          <c:order val="2"/>
          <c:tx>
            <c:strRef>
              <c:f>'Τὶ ἔλαβαν τὰ 4 κόμματα στὶς Ἐθν'!$A$5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'Τὶ ἔλαβαν τὰ 4 κόμματα στὶς Ἐθν'!$B$2:$K$2</c:f>
              <c:strCache/>
            </c:strRef>
          </c:cat>
          <c:val>
            <c:numRef>
              <c:f>'Τὶ ἔλαβαν τὰ 4 κόμματα στὶς Ἐθν'!$B$5:$K$5</c:f>
              <c:numCache/>
            </c:numRef>
          </c:val>
          <c:smooth val="0"/>
        </c:ser>
        <c:ser>
          <c:idx val="3"/>
          <c:order val="3"/>
          <c:tx>
            <c:strRef>
              <c:f>'Τὶ ἔλαβαν τὰ 4 κόμματα στὶς Ἐθν'!$A$6</c:f>
            </c:strRef>
          </c:tx>
          <c:spPr>
            <a:ln w="381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cat>
            <c:strRef>
              <c:f>'Τὶ ἔλαβαν τὰ 4 κόμματα στὶς Ἐθν'!$B$2:$K$2</c:f>
              <c:strCache/>
            </c:strRef>
          </c:cat>
          <c:val>
            <c:numRef>
              <c:f>'Τὶ ἔλαβαν τὰ 4 κόμματα στὶς Ἐθν'!$B$6:$K$6</c:f>
              <c:numCache/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Τὰ ἔτη τῶν Ἐκλογῶν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At val="0"/>
        <c:auto val="0"/>
        <c:lblOffset val="100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202020"/>
                    </a:solidFill>
                    <a:latin typeface="Arial"/>
                    <a:ea typeface="Arial"/>
                    <a:cs typeface="Arial"/>
                  </a:rPr>
                  <a:t>Οἱ Ἀριθμοὶ τῶν Ψήφων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4A4A4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118</xdr:row>
      <xdr:rowOff>142875</xdr:rowOff>
    </xdr:from>
    <xdr:to>
      <xdr:col>12</xdr:col>
      <xdr:colOff>95250</xdr:colOff>
      <xdr:row>152</xdr:row>
      <xdr:rowOff>38100</xdr:rowOff>
    </xdr:to>
    <xdr:graphicFrame>
      <xdr:nvGraphicFramePr>
        <xdr:cNvPr id="1" name="Chart 1"/>
        <xdr:cNvGraphicFramePr/>
      </xdr:nvGraphicFramePr>
      <xdr:xfrm>
        <a:off x="57150" y="19450050"/>
        <a:ext cx="94964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8</xdr:row>
      <xdr:rowOff>95250</xdr:rowOff>
    </xdr:from>
    <xdr:to>
      <xdr:col>16</xdr:col>
      <xdr:colOff>114300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161925" y="1476375"/>
        <a:ext cx="120015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238125</xdr:colOff>
      <xdr:row>8</xdr:row>
      <xdr:rowOff>19050</xdr:rowOff>
    </xdr:from>
    <xdr:to>
      <xdr:col>24</xdr:col>
      <xdr:colOff>609600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2438400" y="1381125"/>
        <a:ext cx="157734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ysics.ntua.gr/~mourmouras/agxivasihn/ekloges_1999_2019.html%00%00%00%00&#22649;&#62593;&#7483;&#18559;&#11439;&#23938;&#34244;&#25383;%00%00&#43941;&#768;%00%00%00%00%00%00%00%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zoomScale="75" zoomScaleNormal="75" workbookViewId="0" topLeftCell="A1">
      <selection activeCell="A1" sqref="A1"/>
    </sheetView>
  </sheetViews>
  <sheetFormatPr defaultColWidth="10.28125" defaultRowHeight="12.75"/>
  <cols>
    <col min="1" max="1" width="13.00390625" style="0" customWidth="1"/>
    <col min="2" max="2" width="14.7109375" style="0" customWidth="1"/>
    <col min="3" max="3" width="9.7109375" style="0" customWidth="1"/>
    <col min="4" max="4" width="11.140625" style="0" customWidth="1"/>
    <col min="5" max="5" width="13.8515625" style="0" customWidth="1"/>
    <col min="6" max="6" width="12.421875" style="0" customWidth="1"/>
    <col min="7" max="7" width="12.00390625" style="0" customWidth="1"/>
    <col min="8" max="8" width="10.140625" style="0" customWidth="1"/>
    <col min="9" max="9" width="10.7109375" style="0" customWidth="1"/>
    <col min="10" max="10" width="11.28125" style="0" customWidth="1"/>
    <col min="11" max="11" width="11.8515625" style="0" customWidth="1"/>
    <col min="12" max="12" width="11.00390625" style="0" customWidth="1"/>
    <col min="13" max="13" width="5.7109375" style="0" customWidth="1"/>
    <col min="14" max="15" width="8.8515625" style="0" customWidth="1"/>
    <col min="16" max="16" width="10.00390625" style="0" customWidth="1"/>
    <col min="17" max="17" width="10.140625" style="0" customWidth="1"/>
    <col min="18" max="18" width="5.7109375" style="0" customWidth="1"/>
    <col min="19" max="20" width="8.8515625" style="0" customWidth="1"/>
    <col min="21" max="21" width="11.57421875" style="0" customWidth="1"/>
    <col min="22" max="22" width="14.7109375" style="0" customWidth="1"/>
    <col min="23" max="23" width="5.7109375" style="0" customWidth="1"/>
    <col min="24" max="25" width="8.8515625" style="0" customWidth="1"/>
    <col min="26" max="16384" width="10.7109375" style="0" customWidth="1"/>
  </cols>
  <sheetData>
    <row r="1" spans="1:25" s="2" customFormat="1" ht="16.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 t="s">
        <v>2</v>
      </c>
      <c r="L1" s="1"/>
      <c r="M1" s="1"/>
      <c r="N1" s="1"/>
      <c r="O1" s="1"/>
      <c r="P1" s="1" t="s">
        <v>3</v>
      </c>
      <c r="Q1" s="1"/>
      <c r="R1" s="1"/>
      <c r="S1" s="1"/>
      <c r="T1" s="1"/>
      <c r="U1" s="1" t="s">
        <v>4</v>
      </c>
      <c r="V1" s="1"/>
      <c r="W1" s="1"/>
      <c r="X1" s="1"/>
      <c r="Y1" s="1"/>
    </row>
    <row r="2" spans="1:25" ht="14.25" customHeight="1">
      <c r="A2" s="3"/>
      <c r="B2" s="4" t="s">
        <v>5</v>
      </c>
      <c r="C2" s="4" t="s">
        <v>6</v>
      </c>
      <c r="D2" s="4"/>
      <c r="E2" s="5" t="s">
        <v>6</v>
      </c>
      <c r="F2" s="3"/>
      <c r="G2" s="4" t="s">
        <v>5</v>
      </c>
      <c r="H2" s="4" t="s">
        <v>6</v>
      </c>
      <c r="I2" s="4"/>
      <c r="J2" s="5" t="s">
        <v>6</v>
      </c>
      <c r="K2" s="3"/>
      <c r="L2" s="4" t="s">
        <v>5</v>
      </c>
      <c r="M2" s="4" t="s">
        <v>6</v>
      </c>
      <c r="N2" s="4"/>
      <c r="O2" s="5" t="s">
        <v>6</v>
      </c>
      <c r="P2" s="3"/>
      <c r="Q2" s="6" t="s">
        <v>5</v>
      </c>
      <c r="R2" s="6" t="s">
        <v>6</v>
      </c>
      <c r="S2" s="6"/>
      <c r="T2" s="5" t="s">
        <v>6</v>
      </c>
      <c r="U2" s="3"/>
      <c r="V2" s="6" t="s">
        <v>5</v>
      </c>
      <c r="W2" s="6" t="s">
        <v>7</v>
      </c>
      <c r="X2" s="6"/>
      <c r="Y2" s="5" t="s">
        <v>6</v>
      </c>
    </row>
    <row r="3" spans="1:25" ht="12.75">
      <c r="A3" s="7" t="s">
        <v>8</v>
      </c>
      <c r="B3" s="8">
        <v>9555326</v>
      </c>
      <c r="C3" s="9">
        <v>100</v>
      </c>
      <c r="D3" s="9"/>
      <c r="E3" s="10"/>
      <c r="F3" s="7" t="s">
        <v>8</v>
      </c>
      <c r="G3" s="8">
        <v>9938863</v>
      </c>
      <c r="H3" s="9">
        <v>100</v>
      </c>
      <c r="I3" s="9"/>
      <c r="J3" s="10"/>
      <c r="K3" s="7" t="s">
        <v>8</v>
      </c>
      <c r="L3" s="8">
        <v>10014795</v>
      </c>
      <c r="M3" s="9">
        <v>100</v>
      </c>
      <c r="N3" s="9"/>
      <c r="O3" s="10"/>
      <c r="P3" s="7" t="s">
        <v>8</v>
      </c>
      <c r="Q3" s="11">
        <v>10013834</v>
      </c>
      <c r="R3" s="12">
        <v>100</v>
      </c>
      <c r="S3" s="12"/>
      <c r="T3" s="10"/>
      <c r="U3" s="7" t="s">
        <v>8</v>
      </c>
      <c r="V3" s="11">
        <v>10088325</v>
      </c>
      <c r="W3" s="12">
        <v>100</v>
      </c>
      <c r="X3" s="12"/>
      <c r="Y3" s="10"/>
    </row>
    <row r="4" spans="1:25" ht="12.75">
      <c r="A4" s="7" t="s">
        <v>9</v>
      </c>
      <c r="B4" s="13">
        <f>B3-B5</f>
        <v>2842642</v>
      </c>
      <c r="C4" s="14">
        <f>B4/B3*100</f>
        <v>29.749293744661355</v>
      </c>
      <c r="D4" s="14"/>
      <c r="E4" s="10"/>
      <c r="F4" s="7" t="s">
        <v>9</v>
      </c>
      <c r="G4" s="13">
        <f>G3-G5</f>
        <v>3655226</v>
      </c>
      <c r="H4" s="14">
        <f>G4/G3*100</f>
        <v>36.77710418183649</v>
      </c>
      <c r="I4" s="14"/>
      <c r="J4" s="10"/>
      <c r="K4" s="7" t="s">
        <v>9</v>
      </c>
      <c r="L4" s="13">
        <f>L3-L5</f>
        <v>4753046</v>
      </c>
      <c r="M4" s="14">
        <f>L4/L3*100</f>
        <v>47.460242571116034</v>
      </c>
      <c r="N4" s="14"/>
      <c r="O4" s="10"/>
      <c r="P4" s="7" t="s">
        <v>9</v>
      </c>
      <c r="Q4" s="13">
        <f>Q3-Q5</f>
        <v>4072198</v>
      </c>
      <c r="R4" s="14">
        <f>Q4/Q3*100</f>
        <v>40.6657230387482</v>
      </c>
      <c r="S4" s="14"/>
      <c r="T4" s="10"/>
      <c r="U4" s="7" t="s">
        <v>9</v>
      </c>
      <c r="V4" s="13">
        <f>V3-V5</f>
        <v>4167970</v>
      </c>
      <c r="W4" s="14">
        <f>V4/V3*100</f>
        <v>41.31478714256331</v>
      </c>
      <c r="X4" s="14"/>
      <c r="Y4" s="10"/>
    </row>
    <row r="5" spans="1:25" ht="12.75">
      <c r="A5" s="7" t="s">
        <v>10</v>
      </c>
      <c r="B5" s="15">
        <v>6712684</v>
      </c>
      <c r="C5" s="14">
        <f>B5/B3*100</f>
        <v>70.25070625533864</v>
      </c>
      <c r="D5" s="14"/>
      <c r="E5" s="16">
        <f aca="true" t="shared" si="0" ref="E5:E6">B5/$B$5*100</f>
        <v>100</v>
      </c>
      <c r="F5" s="7" t="s">
        <v>10</v>
      </c>
      <c r="G5" s="15">
        <v>6283637</v>
      </c>
      <c r="H5" s="14">
        <f aca="true" t="shared" si="1" ref="H5:H6">G5/G3*100</f>
        <v>63.22289581816351</v>
      </c>
      <c r="I5" s="14"/>
      <c r="J5" s="16">
        <f aca="true" t="shared" si="2" ref="J5:J6">G5/$G$5*100</f>
        <v>100</v>
      </c>
      <c r="K5" s="7" t="s">
        <v>10</v>
      </c>
      <c r="L5" s="15">
        <v>5261749</v>
      </c>
      <c r="M5" s="14">
        <f aca="true" t="shared" si="3" ref="M5:M6">L5/L3*100</f>
        <v>52.53975742888397</v>
      </c>
      <c r="N5" s="14"/>
      <c r="O5" s="16">
        <f aca="true" t="shared" si="4" ref="O5:O8">L5/$L$5*100</f>
        <v>100</v>
      </c>
      <c r="P5" s="7" t="s">
        <v>10</v>
      </c>
      <c r="Q5" s="17">
        <v>5941636</v>
      </c>
      <c r="R5" s="14">
        <f>Q5/Q3*100</f>
        <v>59.33427696125181</v>
      </c>
      <c r="S5" s="14"/>
      <c r="T5" s="16">
        <f aca="true" t="shared" si="5" ref="T5:T8">Q5/$Q$5*100</f>
        <v>100</v>
      </c>
      <c r="U5" s="7" t="s">
        <v>10</v>
      </c>
      <c r="V5" s="17">
        <v>5920355</v>
      </c>
      <c r="W5" s="14">
        <f>V5/V3*100</f>
        <v>58.68521285743669</v>
      </c>
      <c r="X5" s="14"/>
      <c r="Y5" s="16">
        <f>V5/$V5*100</f>
        <v>100</v>
      </c>
    </row>
    <row r="6" spans="1:25" ht="12.75">
      <c r="A6" s="7" t="s">
        <v>11</v>
      </c>
      <c r="B6" s="15">
        <v>283988</v>
      </c>
      <c r="C6" s="18">
        <f>B6/B3*100</f>
        <v>2.972038839909805</v>
      </c>
      <c r="D6" s="18"/>
      <c r="E6" s="10">
        <f t="shared" si="0"/>
        <v>4.23061773800167</v>
      </c>
      <c r="F6" s="7" t="s">
        <v>12</v>
      </c>
      <c r="G6" s="15">
        <v>161005</v>
      </c>
      <c r="H6" s="18">
        <f t="shared" si="1"/>
        <v>4.404789197713082</v>
      </c>
      <c r="I6" s="18"/>
      <c r="J6" s="10">
        <f t="shared" si="2"/>
        <v>2.5622899604162366</v>
      </c>
      <c r="K6" s="7" t="s">
        <v>13</v>
      </c>
      <c r="L6" s="15">
        <v>60934</v>
      </c>
      <c r="M6" s="18">
        <f t="shared" si="3"/>
        <v>1.2819989539339616</v>
      </c>
      <c r="N6" s="18"/>
      <c r="O6" s="10">
        <f t="shared" si="4"/>
        <v>1.1580560000106428</v>
      </c>
      <c r="P6" s="7" t="s">
        <v>13</v>
      </c>
      <c r="Q6" s="17">
        <v>68557</v>
      </c>
      <c r="R6" s="19">
        <f>Q6/Q3*100</f>
        <v>0.6846228926902522</v>
      </c>
      <c r="S6" s="19"/>
      <c r="T6" s="10">
        <f t="shared" si="5"/>
        <v>1.1538404574093735</v>
      </c>
      <c r="U6" s="7" t="s">
        <v>13</v>
      </c>
      <c r="V6" s="17">
        <v>90455</v>
      </c>
      <c r="W6" s="19">
        <f>V6/V3*100</f>
        <v>0.8966305110114909</v>
      </c>
      <c r="X6" s="19"/>
      <c r="Y6" s="10">
        <f aca="true" t="shared" si="6" ref="Y6:Y8">V6/$V$5*100</f>
        <v>1.527864460830474</v>
      </c>
    </row>
    <row r="7" spans="1:25" ht="12.75">
      <c r="A7" s="7"/>
      <c r="B7" s="15"/>
      <c r="C7" s="18"/>
      <c r="D7" s="18"/>
      <c r="E7" s="10"/>
      <c r="F7" s="7"/>
      <c r="G7" s="15"/>
      <c r="H7" s="18"/>
      <c r="I7" s="18"/>
      <c r="J7" s="10"/>
      <c r="K7" s="7" t="s">
        <v>14</v>
      </c>
      <c r="L7" s="15">
        <v>72919</v>
      </c>
      <c r="M7" s="18">
        <f>L7/L3*100</f>
        <v>0.7281127571757585</v>
      </c>
      <c r="N7" s="18"/>
      <c r="O7" s="10">
        <f t="shared" si="4"/>
        <v>1.385831973360949</v>
      </c>
      <c r="P7" s="7" t="s">
        <v>14</v>
      </c>
      <c r="Q7" s="17">
        <v>157094</v>
      </c>
      <c r="R7" s="19">
        <f>Q7/Q3*100</f>
        <v>1.5687697639086087</v>
      </c>
      <c r="S7" s="19"/>
      <c r="T7" s="10">
        <f t="shared" si="5"/>
        <v>2.6439519351235923</v>
      </c>
      <c r="U7" s="7" t="s">
        <v>14</v>
      </c>
      <c r="V7" s="17">
        <v>173781</v>
      </c>
      <c r="W7" s="19">
        <f>V7/V3*100</f>
        <v>1.7225951780895243</v>
      </c>
      <c r="X7" s="19"/>
      <c r="Y7" s="10">
        <f t="shared" si="6"/>
        <v>2.9353138452001613</v>
      </c>
    </row>
    <row r="8" spans="1:25" ht="12.75">
      <c r="A8" s="20" t="s">
        <v>15</v>
      </c>
      <c r="B8" s="21">
        <f>B5-B6-B7</f>
        <v>6428696</v>
      </c>
      <c r="C8" s="18">
        <f>B8/B3*100</f>
        <v>67.27866741542884</v>
      </c>
      <c r="D8" s="18"/>
      <c r="E8" s="10">
        <f>B8/$B$5*100</f>
        <v>95.76938226199833</v>
      </c>
      <c r="F8" s="20" t="s">
        <v>15</v>
      </c>
      <c r="G8" s="21">
        <f>G5-G6-G7</f>
        <v>6122632</v>
      </c>
      <c r="H8" s="18">
        <f>G8/G3*100</f>
        <v>61.60294190593029</v>
      </c>
      <c r="I8" s="18"/>
      <c r="J8" s="10">
        <f>G8/$G$5*100</f>
        <v>97.43771003958376</v>
      </c>
      <c r="K8" s="20" t="s">
        <v>15</v>
      </c>
      <c r="L8" s="21">
        <f>L5-L6-L7</f>
        <v>5127896</v>
      </c>
      <c r="M8" s="18">
        <f>L8/L3*100</f>
        <v>51.20320485841198</v>
      </c>
      <c r="N8" s="18"/>
      <c r="O8" s="10">
        <f t="shared" si="4"/>
        <v>97.4561120266284</v>
      </c>
      <c r="P8" s="20" t="s">
        <v>15</v>
      </c>
      <c r="Q8" s="21">
        <f>Q5-Q6-Q7</f>
        <v>5715985</v>
      </c>
      <c r="R8" s="19">
        <f>Q8/Q3*100</f>
        <v>57.08088430465295</v>
      </c>
      <c r="S8" s="19"/>
      <c r="T8" s="10">
        <f t="shared" si="5"/>
        <v>96.20220760746705</v>
      </c>
      <c r="U8" s="20" t="s">
        <v>15</v>
      </c>
      <c r="V8" s="21">
        <f>V5-V6-V7</f>
        <v>5656119</v>
      </c>
      <c r="W8" s="19">
        <f>V8/V3*100</f>
        <v>56.065987168335674</v>
      </c>
      <c r="X8" s="19"/>
      <c r="Y8" s="10">
        <f t="shared" si="6"/>
        <v>95.53682169396936</v>
      </c>
    </row>
    <row r="9" spans="1:25" ht="12.75">
      <c r="A9" s="3"/>
      <c r="B9" s="22"/>
      <c r="C9" s="23"/>
      <c r="D9" s="24" t="s">
        <v>16</v>
      </c>
      <c r="E9" s="25" t="s">
        <v>17</v>
      </c>
      <c r="F9" s="3"/>
      <c r="G9" s="22"/>
      <c r="H9" s="23"/>
      <c r="I9" s="24" t="s">
        <v>16</v>
      </c>
      <c r="J9" s="25" t="s">
        <v>17</v>
      </c>
      <c r="K9" s="3"/>
      <c r="L9" s="22"/>
      <c r="M9" s="23"/>
      <c r="N9" s="26" t="s">
        <v>16</v>
      </c>
      <c r="O9" s="25" t="s">
        <v>17</v>
      </c>
      <c r="P9" s="3"/>
      <c r="Q9" s="13"/>
      <c r="R9" s="14"/>
      <c r="S9" s="24" t="s">
        <v>16</v>
      </c>
      <c r="T9" s="25" t="s">
        <v>17</v>
      </c>
      <c r="U9" s="3"/>
      <c r="V9" s="13"/>
      <c r="W9" s="14"/>
      <c r="X9" s="24" t="s">
        <v>16</v>
      </c>
      <c r="Y9" s="25" t="s">
        <v>17</v>
      </c>
    </row>
    <row r="10" spans="1:25" ht="12.75">
      <c r="A10" s="7" t="s">
        <v>18</v>
      </c>
      <c r="B10" s="15">
        <v>2314371</v>
      </c>
      <c r="C10" s="23">
        <f>B10/B3*100</f>
        <v>24.220743489023818</v>
      </c>
      <c r="D10" s="27">
        <v>9</v>
      </c>
      <c r="E10" s="28">
        <f>B10/B8*100</f>
        <v>36.00062905447699</v>
      </c>
      <c r="F10" s="7" t="s">
        <v>18</v>
      </c>
      <c r="G10" s="15">
        <v>2633574</v>
      </c>
      <c r="H10" s="23">
        <f>G10/G3*100</f>
        <v>26.49773922832018</v>
      </c>
      <c r="I10" s="27">
        <v>11</v>
      </c>
      <c r="J10" s="28">
        <f>G10/G8*100</f>
        <v>43.013756175448734</v>
      </c>
      <c r="K10" s="7" t="s">
        <v>19</v>
      </c>
      <c r="L10" s="15">
        <v>1879229</v>
      </c>
      <c r="M10" s="23">
        <f>L10/L3*100</f>
        <v>18.76452788100006</v>
      </c>
      <c r="N10" s="27">
        <v>8</v>
      </c>
      <c r="O10" s="28">
        <f>L10/L8*100</f>
        <v>36.64717459168439</v>
      </c>
      <c r="P10" s="7" t="s">
        <v>20</v>
      </c>
      <c r="Q10" s="17">
        <v>1518376</v>
      </c>
      <c r="R10" s="14">
        <f>Q10/Q3*100</f>
        <v>15.162783804884322</v>
      </c>
      <c r="S10" s="29">
        <v>6</v>
      </c>
      <c r="T10" s="28">
        <f>Q10/Q8*100</f>
        <v>26.563680625474</v>
      </c>
      <c r="U10" s="7" t="s">
        <v>21</v>
      </c>
      <c r="V10" s="17">
        <v>1873137</v>
      </c>
      <c r="W10" s="14">
        <f>V10/V3*100</f>
        <v>18.567373672041693</v>
      </c>
      <c r="X10" s="30">
        <v>8</v>
      </c>
      <c r="Y10" s="28">
        <f>V10/V8*100</f>
        <v>33.1170012512113</v>
      </c>
    </row>
    <row r="11" spans="1:25" ht="12.75">
      <c r="A11" s="7" t="s">
        <v>19</v>
      </c>
      <c r="B11" s="15">
        <v>2115844</v>
      </c>
      <c r="C11" s="23">
        <f>B11/B3*100</f>
        <v>22.143085437378065</v>
      </c>
      <c r="D11" s="27">
        <v>9</v>
      </c>
      <c r="E11" s="28">
        <f>B11/B8*100</f>
        <v>32.91249111794989</v>
      </c>
      <c r="F11" s="7" t="s">
        <v>19</v>
      </c>
      <c r="G11" s="15">
        <v>2083327</v>
      </c>
      <c r="H11" s="23">
        <f>G11/G3*100</f>
        <v>20.96142184473214</v>
      </c>
      <c r="I11" s="27">
        <v>8</v>
      </c>
      <c r="J11" s="28">
        <f>G11/G8*100</f>
        <v>34.02665716312854</v>
      </c>
      <c r="K11" s="7" t="s">
        <v>18</v>
      </c>
      <c r="L11" s="15">
        <v>1656085</v>
      </c>
      <c r="M11" s="23">
        <f>L11/L3*100</f>
        <v>16.536384419251718</v>
      </c>
      <c r="N11" s="27">
        <v>8</v>
      </c>
      <c r="O11" s="28">
        <f>L11/L8*100</f>
        <v>32.295604279025945</v>
      </c>
      <c r="P11" s="7" t="s">
        <v>18</v>
      </c>
      <c r="Q11" s="17">
        <v>1298948</v>
      </c>
      <c r="R11" s="14">
        <f>Q11/Q3*100</f>
        <v>12.971535178234431</v>
      </c>
      <c r="S11" s="29">
        <v>5</v>
      </c>
      <c r="T11" s="28">
        <f>Q11/Q8*100</f>
        <v>22.724832203023627</v>
      </c>
      <c r="U11" s="7" t="s">
        <v>20</v>
      </c>
      <c r="V11" s="17">
        <v>1343595</v>
      </c>
      <c r="W11" s="14">
        <f>V11/V3*100</f>
        <v>13.31831597415825</v>
      </c>
      <c r="X11" s="30">
        <v>6</v>
      </c>
      <c r="Y11" s="28">
        <f>V11/V8*100</f>
        <v>23.7547159103265</v>
      </c>
    </row>
    <row r="12" spans="1:25" ht="12.75">
      <c r="A12" s="7" t="s">
        <v>22</v>
      </c>
      <c r="B12" s="15">
        <v>557365</v>
      </c>
      <c r="C12" s="23">
        <f>B12/B3*100</f>
        <v>5.833029663247491</v>
      </c>
      <c r="D12" s="27">
        <v>3</v>
      </c>
      <c r="E12" s="28">
        <f>B12/B8*100</f>
        <v>8.669954217776047</v>
      </c>
      <c r="F12" s="7" t="s">
        <v>22</v>
      </c>
      <c r="G12" s="15">
        <v>580396</v>
      </c>
      <c r="H12" s="23">
        <f>G12/G3*100</f>
        <v>5.839661941209975</v>
      </c>
      <c r="I12" s="27">
        <v>3</v>
      </c>
      <c r="J12" s="28">
        <f>G12/G8*100</f>
        <v>9.479517958943147</v>
      </c>
      <c r="K12" s="7" t="s">
        <v>22</v>
      </c>
      <c r="L12" s="15">
        <v>428151</v>
      </c>
      <c r="M12" s="23">
        <f>L12/L3*100</f>
        <v>4.275184863993721</v>
      </c>
      <c r="N12" s="27">
        <v>2</v>
      </c>
      <c r="O12" s="28">
        <f>L12/L8*100</f>
        <v>8.349447804713668</v>
      </c>
      <c r="P12" s="7" t="s">
        <v>23</v>
      </c>
      <c r="Q12" s="17">
        <v>536913</v>
      </c>
      <c r="R12" s="14">
        <f>Q12/Q3*100</f>
        <v>5.361712606779781</v>
      </c>
      <c r="S12" s="29">
        <v>3</v>
      </c>
      <c r="T12" s="28">
        <f>Q12/Q8*100</f>
        <v>9.393184201847976</v>
      </c>
      <c r="U12" s="7" t="s">
        <v>24</v>
      </c>
      <c r="V12" s="17">
        <v>436726</v>
      </c>
      <c r="W12" s="14">
        <f>V12/V3*100</f>
        <v>4.32902389643474</v>
      </c>
      <c r="X12" s="30">
        <v>2</v>
      </c>
      <c r="Y12" s="28">
        <f>V12/V8*100</f>
        <v>7.72130147898232</v>
      </c>
    </row>
    <row r="13" spans="1:25" ht="12.75">
      <c r="A13" s="7" t="s">
        <v>25</v>
      </c>
      <c r="B13" s="15">
        <v>440191</v>
      </c>
      <c r="C13" s="23">
        <f>B13/B3*100</f>
        <v>4.6067606693900345</v>
      </c>
      <c r="D13" s="27">
        <v>2</v>
      </c>
      <c r="E13" s="28">
        <f>B13/B8*100</f>
        <v>6.84728287042971</v>
      </c>
      <c r="F13" s="7" t="s">
        <v>26</v>
      </c>
      <c r="G13" s="15">
        <v>254447</v>
      </c>
      <c r="H13" s="23">
        <f>G13/G3*100</f>
        <v>2.560121816751071</v>
      </c>
      <c r="I13" s="27">
        <v>1</v>
      </c>
      <c r="J13" s="28">
        <f>G13/G8*100</f>
        <v>4.155843434653594</v>
      </c>
      <c r="K13" s="7" t="s">
        <v>27</v>
      </c>
      <c r="L13" s="15">
        <v>366616</v>
      </c>
      <c r="M13" s="23">
        <f>L13/L3*100</f>
        <v>3.660743929356517</v>
      </c>
      <c r="N13" s="27">
        <v>2</v>
      </c>
      <c r="O13" s="28">
        <f>L13/L8*100</f>
        <v>7.149442968422136</v>
      </c>
      <c r="P13" s="7" t="s">
        <v>28</v>
      </c>
      <c r="Q13" s="17">
        <v>458514</v>
      </c>
      <c r="R13" s="14">
        <f>Q13/Q3*100</f>
        <v>4.578805680221981</v>
      </c>
      <c r="S13" s="29">
        <v>2</v>
      </c>
      <c r="T13" s="28">
        <f>Q13/Q8*100</f>
        <v>8.021609573852976</v>
      </c>
      <c r="U13" s="7" t="s">
        <v>22</v>
      </c>
      <c r="V13" s="17">
        <v>302603</v>
      </c>
      <c r="W13" s="14">
        <f>V13/V3*100</f>
        <v>2.999536593041957</v>
      </c>
      <c r="X13" s="30">
        <v>2</v>
      </c>
      <c r="Y13" s="28">
        <f>V13/V8*100</f>
        <v>5.3500112002594005</v>
      </c>
    </row>
    <row r="14" spans="1:25" ht="12.75">
      <c r="A14" s="7" t="s">
        <v>26</v>
      </c>
      <c r="B14" s="15">
        <v>331928</v>
      </c>
      <c r="C14" s="23">
        <f>B14/B3*100</f>
        <v>3.473748567029529</v>
      </c>
      <c r="D14" s="27">
        <v>2</v>
      </c>
      <c r="E14" s="28">
        <f>B14/B8*100</f>
        <v>5.163224392629547</v>
      </c>
      <c r="F14" s="7" t="s">
        <v>27</v>
      </c>
      <c r="G14" s="15">
        <v>240898</v>
      </c>
      <c r="H14" s="23">
        <f>G14/G3*100</f>
        <v>2.423798376132159</v>
      </c>
      <c r="I14" s="27">
        <v>1</v>
      </c>
      <c r="J14" s="28">
        <f>G14/G8*100</f>
        <v>3.934549716527141</v>
      </c>
      <c r="K14" s="7" t="s">
        <v>20</v>
      </c>
      <c r="L14" s="15">
        <v>240971</v>
      </c>
      <c r="M14" s="23">
        <f>L14/L3*100</f>
        <v>2.4061501009256805</v>
      </c>
      <c r="N14" s="27">
        <v>1</v>
      </c>
      <c r="O14" s="28">
        <f>L14/L8*100</f>
        <v>4.699217768847106</v>
      </c>
      <c r="P14" s="7" t="s">
        <v>29</v>
      </c>
      <c r="Q14" s="17">
        <v>377662</v>
      </c>
      <c r="R14" s="14">
        <f>Q14/Q3*100</f>
        <v>3.7714026415856305</v>
      </c>
      <c r="S14" s="29">
        <v>2</v>
      </c>
      <c r="T14" s="28">
        <f>Q14/Q8*100</f>
        <v>6.607120207628256</v>
      </c>
      <c r="U14" s="7" t="s">
        <v>23</v>
      </c>
      <c r="V14" s="17">
        <v>275734</v>
      </c>
      <c r="W14" s="14">
        <f>V14/V3*100</f>
        <v>2.733199019658863</v>
      </c>
      <c r="X14" s="30">
        <v>2</v>
      </c>
      <c r="Y14" s="28">
        <f>V14/V8*100</f>
        <v>4.874968153958571</v>
      </c>
    </row>
    <row r="15" spans="1:25" ht="12.75">
      <c r="A15" s="7" t="s">
        <v>30</v>
      </c>
      <c r="B15" s="15">
        <v>146512</v>
      </c>
      <c r="C15" s="23">
        <f>B15/B3*100</f>
        <v>1.533301951184083</v>
      </c>
      <c r="D15" s="27">
        <v>0</v>
      </c>
      <c r="E15" s="28">
        <f>B15/B8*100</f>
        <v>2.2790313929916737</v>
      </c>
      <c r="F15" s="7" t="s">
        <v>31</v>
      </c>
      <c r="G15" s="15">
        <v>46565</v>
      </c>
      <c r="H15" s="23">
        <f>G15/G3*100</f>
        <v>0.46851435621961984</v>
      </c>
      <c r="I15" s="27">
        <v>0</v>
      </c>
      <c r="J15" s="28">
        <f>G15/G8*100</f>
        <v>0.7605389316228707</v>
      </c>
      <c r="K15" s="7" t="s">
        <v>32</v>
      </c>
      <c r="L15" s="15">
        <v>178960</v>
      </c>
      <c r="M15" s="23">
        <f>L15/L3*100</f>
        <v>1.7869561983046085</v>
      </c>
      <c r="N15" s="27">
        <v>1</v>
      </c>
      <c r="O15" s="28">
        <f>L15/L8*100</f>
        <v>3.489930373002885</v>
      </c>
      <c r="P15" s="7" t="s">
        <v>22</v>
      </c>
      <c r="Q15" s="17">
        <v>349342</v>
      </c>
      <c r="R15" s="14">
        <f>Q15/Q3*100</f>
        <v>3.4885938792274764</v>
      </c>
      <c r="S15" s="29">
        <v>2</v>
      </c>
      <c r="T15" s="28">
        <f>Q15/Q8*100</f>
        <v>6.11166754286444</v>
      </c>
      <c r="U15" s="7" t="s">
        <v>33</v>
      </c>
      <c r="V15" s="17">
        <v>236347</v>
      </c>
      <c r="W15" s="14">
        <f>V15/V3*100</f>
        <v>2.342777418451527</v>
      </c>
      <c r="X15" s="30">
        <v>1</v>
      </c>
      <c r="Y15" s="28">
        <f>V15/V8*100</f>
        <v>4.1786072747055005</v>
      </c>
    </row>
    <row r="16" spans="1:25" ht="12.75">
      <c r="A16" s="7" t="s">
        <v>34</v>
      </c>
      <c r="B16" s="15">
        <v>103962</v>
      </c>
      <c r="C16" s="23">
        <f>B16/B3*100</f>
        <v>1.0880005559203316</v>
      </c>
      <c r="D16" s="27">
        <v>0</v>
      </c>
      <c r="E16" s="28">
        <f>B16/B8*100</f>
        <v>1.6171553297900538</v>
      </c>
      <c r="F16" s="7" t="s">
        <v>35</v>
      </c>
      <c r="G16" s="15">
        <v>44541</v>
      </c>
      <c r="H16" s="23">
        <f>G16/G3*100</f>
        <v>0.4481498537609383</v>
      </c>
      <c r="I16" s="27">
        <v>0</v>
      </c>
      <c r="J16" s="28">
        <f>G16/G8*100</f>
        <v>0.7274812531604056</v>
      </c>
      <c r="K16" s="7" t="s">
        <v>36</v>
      </c>
      <c r="L16" s="15">
        <v>65141</v>
      </c>
      <c r="M16" s="23">
        <f>L16/L3*100</f>
        <v>0.6504476626830604</v>
      </c>
      <c r="N16" s="27">
        <v>0</v>
      </c>
      <c r="O16" s="28">
        <f>L16/L8*100</f>
        <v>1.2703260752558165</v>
      </c>
      <c r="P16" s="7" t="s">
        <v>37</v>
      </c>
      <c r="Q16" s="17">
        <v>197837</v>
      </c>
      <c r="R16" s="14">
        <f>Q16/Q3*100</f>
        <v>1.9756369039071349</v>
      </c>
      <c r="S16" s="29">
        <v>1</v>
      </c>
      <c r="T16" s="28">
        <f>Q16/Q8*100</f>
        <v>3.461118249960418</v>
      </c>
      <c r="U16" s="7" t="s">
        <v>38</v>
      </c>
      <c r="V16" s="17">
        <v>169635</v>
      </c>
      <c r="W16" s="14">
        <f>V16/V3*100</f>
        <v>1.6814981674361205</v>
      </c>
      <c r="X16" s="29">
        <v>0</v>
      </c>
      <c r="Y16" s="28">
        <f>V16/V8*100</f>
        <v>2.9991412839793505</v>
      </c>
    </row>
    <row r="17" spans="1:25" ht="12.75">
      <c r="A17" s="7" t="s">
        <v>39</v>
      </c>
      <c r="B17" s="22">
        <f>B8-B10-B11-B12-B13-B14-B15-B16</f>
        <v>418523</v>
      </c>
      <c r="C17" s="23">
        <f>B17/B3*100</f>
        <v>4.379997082255488</v>
      </c>
      <c r="D17" s="27">
        <v>0</v>
      </c>
      <c r="E17" s="28">
        <f>B17/B8*100</f>
        <v>6.510231623956086</v>
      </c>
      <c r="F17" s="7" t="s">
        <v>39</v>
      </c>
      <c r="G17" s="22">
        <f>G8-G10-G11-G12-G13-G14-G15-G16</f>
        <v>238884</v>
      </c>
      <c r="H17" s="23">
        <f>G17/G3*100</f>
        <v>2.403534488804202</v>
      </c>
      <c r="I17" s="27">
        <v>0</v>
      </c>
      <c r="J17" s="28">
        <f>G17/G8*100</f>
        <v>3.9016553665155764</v>
      </c>
      <c r="K17" s="7" t="s">
        <v>39</v>
      </c>
      <c r="L17" s="22">
        <f>L8-L10-L11-L12-L13-L14-L15-L16</f>
        <v>312743</v>
      </c>
      <c r="M17" s="23">
        <f>L17/L3*100</f>
        <v>3.1228098028966143</v>
      </c>
      <c r="N17" s="27">
        <v>0</v>
      </c>
      <c r="O17" s="28">
        <f>L17/L8*100</f>
        <v>6.098856139048062</v>
      </c>
      <c r="P17" s="7" t="s">
        <v>39</v>
      </c>
      <c r="Q17" s="13">
        <f>Q8-Q10-Q11-Q12-Q13-Q14-Q15-Q16</f>
        <v>978393</v>
      </c>
      <c r="R17" s="14">
        <f>Q17/Q3*100</f>
        <v>9.770413609812186</v>
      </c>
      <c r="S17" s="29">
        <v>0</v>
      </c>
      <c r="T17" s="28">
        <f>Q17/Q8*100</f>
        <v>17.11678739534831</v>
      </c>
      <c r="U17" s="7" t="s">
        <v>39</v>
      </c>
      <c r="V17" s="13">
        <f>V8-V10-V11-V12-V13-V14-V15-V16</f>
        <v>1018342</v>
      </c>
      <c r="W17" s="14">
        <f>V17/V3*100</f>
        <v>10.094262427112529</v>
      </c>
      <c r="X17" s="29">
        <v>0</v>
      </c>
      <c r="Y17" s="28">
        <f>V17/V8*100</f>
        <v>18.004253446577064</v>
      </c>
    </row>
    <row r="18" spans="1:25" ht="12.75">
      <c r="A18" s="31"/>
      <c r="B18" s="32"/>
      <c r="C18" s="33"/>
      <c r="D18" s="33"/>
      <c r="E18" s="34"/>
      <c r="F18" s="31"/>
      <c r="G18" s="32"/>
      <c r="H18" s="33"/>
      <c r="I18" s="33"/>
      <c r="J18" s="34"/>
      <c r="K18" s="31"/>
      <c r="L18" s="32"/>
      <c r="M18" s="33"/>
      <c r="N18" s="33"/>
      <c r="O18" s="34"/>
      <c r="P18" s="31"/>
      <c r="Q18" s="32"/>
      <c r="R18" s="33"/>
      <c r="S18" s="33"/>
      <c r="T18" s="34"/>
      <c r="U18" s="31"/>
      <c r="V18" s="32"/>
      <c r="W18" s="33"/>
      <c r="X18" s="33"/>
      <c r="Y18" s="34"/>
    </row>
    <row r="20" spans="1:25" s="2" customFormat="1" ht="16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62" spans="2:16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112" spans="1:6" ht="19.5">
      <c r="A112" s="36" t="s">
        <v>40</v>
      </c>
      <c r="B112" s="36"/>
      <c r="C112" s="36"/>
      <c r="D112" s="36"/>
      <c r="E112" s="36"/>
      <c r="F112" s="36"/>
    </row>
    <row r="113" spans="2:6" ht="12.75">
      <c r="B113" s="37">
        <v>35229</v>
      </c>
      <c r="C113" s="37">
        <v>38151</v>
      </c>
      <c r="D113" s="37">
        <v>39971</v>
      </c>
      <c r="E113" s="37">
        <v>41784</v>
      </c>
      <c r="F113" s="38">
        <v>43611</v>
      </c>
    </row>
    <row r="114" spans="1:6" ht="12.75">
      <c r="A114" s="39" t="s">
        <v>19</v>
      </c>
      <c r="B114" s="22">
        <v>2115844</v>
      </c>
      <c r="C114" s="22">
        <v>2083327</v>
      </c>
      <c r="D114" s="22">
        <v>1879229</v>
      </c>
      <c r="E114" s="22">
        <v>458514</v>
      </c>
      <c r="F114">
        <v>436739</v>
      </c>
    </row>
    <row r="115" spans="1:6" ht="12.75">
      <c r="A115" s="39" t="s">
        <v>18</v>
      </c>
      <c r="B115" s="22">
        <v>2314371</v>
      </c>
      <c r="C115" s="22">
        <v>2633574</v>
      </c>
      <c r="D115" s="22">
        <v>1656085</v>
      </c>
      <c r="E115" s="22">
        <v>1298948</v>
      </c>
      <c r="F115">
        <v>1873080</v>
      </c>
    </row>
    <row r="116" spans="1:6" ht="12.75">
      <c r="A116" s="39" t="s">
        <v>41</v>
      </c>
      <c r="B116" s="22">
        <v>331928</v>
      </c>
      <c r="C116" s="22">
        <v>254447</v>
      </c>
      <c r="D116" s="22">
        <v>240971</v>
      </c>
      <c r="E116" s="22">
        <v>1518376</v>
      </c>
      <c r="F116">
        <v>1343816</v>
      </c>
    </row>
    <row r="117" spans="1:6" ht="12.75">
      <c r="A117" s="39" t="s">
        <v>22</v>
      </c>
      <c r="B117" s="22">
        <v>557365</v>
      </c>
      <c r="C117" s="22">
        <v>580396</v>
      </c>
      <c r="D117" s="22">
        <v>428151</v>
      </c>
      <c r="E117" s="22">
        <v>349342</v>
      </c>
      <c r="F117">
        <v>302673</v>
      </c>
    </row>
    <row r="118" spans="2:6" ht="12.75">
      <c r="B118" s="35"/>
      <c r="C118" s="35"/>
      <c r="D118" s="35"/>
      <c r="E118" s="35"/>
      <c r="F118" s="40"/>
    </row>
  </sheetData>
  <sheetProtection selectLockedCells="1" selectUnlockedCells="1"/>
  <mergeCells count="6">
    <mergeCell ref="A1:E1"/>
    <mergeCell ref="F1:J1"/>
    <mergeCell ref="K1:O1"/>
    <mergeCell ref="P1:T1"/>
    <mergeCell ref="U1:Y1"/>
    <mergeCell ref="A112:F112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48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workbookViewId="0" topLeftCell="A1">
      <selection activeCell="U2" sqref="U2"/>
    </sheetView>
  </sheetViews>
  <sheetFormatPr defaultColWidth="10.28125" defaultRowHeight="12.75"/>
  <cols>
    <col min="1" max="16384" width="11.00390625" style="0" customWidth="1"/>
  </cols>
  <sheetData>
    <row r="1" spans="1:25" ht="18">
      <c r="A1" s="41" t="s">
        <v>42</v>
      </c>
      <c r="B1" s="41"/>
      <c r="C1" s="41"/>
      <c r="D1" s="41"/>
      <c r="E1" s="41"/>
      <c r="F1" s="41" t="s">
        <v>43</v>
      </c>
      <c r="G1" s="41"/>
      <c r="H1" s="41"/>
      <c r="I1" s="41"/>
      <c r="J1" s="41"/>
      <c r="K1" s="41" t="s">
        <v>44</v>
      </c>
      <c r="L1" s="41"/>
      <c r="M1" s="41"/>
      <c r="N1" s="41"/>
      <c r="O1" s="41"/>
      <c r="P1" s="41" t="s">
        <v>45</v>
      </c>
      <c r="Q1" s="41"/>
      <c r="R1" s="41"/>
      <c r="S1" s="41"/>
      <c r="T1" s="41"/>
      <c r="U1" s="41" t="s">
        <v>46</v>
      </c>
      <c r="V1" s="41"/>
      <c r="W1" s="41"/>
      <c r="X1" s="41"/>
      <c r="Y1" s="41"/>
    </row>
    <row r="2" spans="1:25" ht="14.25">
      <c r="A2" s="42"/>
      <c r="B2" s="4" t="s">
        <v>5</v>
      </c>
      <c r="C2" s="4" t="s">
        <v>6</v>
      </c>
      <c r="D2" s="4"/>
      <c r="E2" s="43" t="s">
        <v>6</v>
      </c>
      <c r="F2" s="42"/>
      <c r="G2" s="6" t="s">
        <v>5</v>
      </c>
      <c r="H2" s="6" t="s">
        <v>6</v>
      </c>
      <c r="I2" s="6"/>
      <c r="J2" s="43" t="s">
        <v>6</v>
      </c>
      <c r="K2" s="42"/>
      <c r="L2" s="6" t="s">
        <v>5</v>
      </c>
      <c r="M2" s="6" t="s">
        <v>6</v>
      </c>
      <c r="N2" s="6"/>
      <c r="O2" s="43" t="s">
        <v>6</v>
      </c>
      <c r="P2" s="42"/>
      <c r="Q2" s="4" t="s">
        <v>5</v>
      </c>
      <c r="R2" s="4" t="s">
        <v>6</v>
      </c>
      <c r="S2" s="4"/>
      <c r="T2" s="43" t="s">
        <v>6</v>
      </c>
      <c r="U2" s="42"/>
      <c r="V2" s="4" t="s">
        <v>5</v>
      </c>
      <c r="W2" s="4" t="s">
        <v>6</v>
      </c>
      <c r="X2" s="4"/>
      <c r="Y2" s="43" t="s">
        <v>6</v>
      </c>
    </row>
    <row r="3" spans="1:25" ht="14.25">
      <c r="A3" s="44" t="s">
        <v>8</v>
      </c>
      <c r="B3" s="8">
        <v>9945859</v>
      </c>
      <c r="C3" s="9">
        <v>100</v>
      </c>
      <c r="D3" s="9"/>
      <c r="E3" s="45"/>
      <c r="F3" s="44" t="s">
        <v>8</v>
      </c>
      <c r="G3" s="11">
        <v>9947876</v>
      </c>
      <c r="H3" s="12">
        <v>100</v>
      </c>
      <c r="I3" s="12"/>
      <c r="J3" s="45"/>
      <c r="K3" s="44" t="s">
        <v>8</v>
      </c>
      <c r="L3" s="11">
        <v>9900403</v>
      </c>
      <c r="M3" s="12">
        <v>100</v>
      </c>
      <c r="N3" s="12"/>
      <c r="O3" s="45"/>
      <c r="P3" s="44" t="s">
        <v>8</v>
      </c>
      <c r="Q3" s="8">
        <v>9913609</v>
      </c>
      <c r="R3" s="9">
        <v>100</v>
      </c>
      <c r="S3" s="9"/>
      <c r="T3" s="45"/>
      <c r="U3" s="44" t="s">
        <v>8</v>
      </c>
      <c r="V3" s="8">
        <v>9984934</v>
      </c>
      <c r="W3" s="9">
        <v>100</v>
      </c>
      <c r="X3" s="9"/>
      <c r="Y3" s="45"/>
    </row>
    <row r="4" spans="1:25" ht="14.25">
      <c r="A4" s="44" t="s">
        <v>9</v>
      </c>
      <c r="B4" s="13">
        <f>B3-B5</f>
        <v>3469041</v>
      </c>
      <c r="C4" s="14">
        <f>B4/B3*100</f>
        <v>34.87924974605009</v>
      </c>
      <c r="D4" s="14"/>
      <c r="E4" s="45"/>
      <c r="F4" s="44" t="s">
        <v>9</v>
      </c>
      <c r="G4" s="13">
        <f>G3-G5</f>
        <v>3731078</v>
      </c>
      <c r="H4" s="14">
        <f>G4/G3*100</f>
        <v>37.506277721998146</v>
      </c>
      <c r="I4" s="14"/>
      <c r="J4" s="45"/>
      <c r="K4" s="44" t="s">
        <v>9</v>
      </c>
      <c r="L4" s="13">
        <f>L3-L5</f>
        <v>3570047</v>
      </c>
      <c r="M4" s="14">
        <f>L4/L3*100</f>
        <v>36.05961292686772</v>
      </c>
      <c r="N4" s="14"/>
      <c r="O4" s="45"/>
      <c r="P4" s="44" t="s">
        <v>9</v>
      </c>
      <c r="Q4" s="13">
        <f>Q3-Q5</f>
        <v>4345679</v>
      </c>
      <c r="R4" s="14">
        <f>Q4/Q3*100</f>
        <v>43.835489174527666</v>
      </c>
      <c r="S4" s="14"/>
      <c r="T4" s="45"/>
      <c r="U4" s="44" t="s">
        <v>9</v>
      </c>
      <c r="V4" s="13">
        <f>V3-V5</f>
        <v>4215290</v>
      </c>
      <c r="W4" s="14">
        <f>V4/V3*100</f>
        <v>42.21650338399833</v>
      </c>
      <c r="X4" s="14"/>
      <c r="Y4" s="45"/>
    </row>
    <row r="5" spans="1:25" ht="14.25">
      <c r="A5" s="44" t="s">
        <v>10</v>
      </c>
      <c r="B5" s="15">
        <v>6476818</v>
      </c>
      <c r="C5" s="14">
        <f>B5/B3*100</f>
        <v>65.12075025394991</v>
      </c>
      <c r="D5" s="14"/>
      <c r="E5" s="46">
        <f>B5/$B$5*100</f>
        <v>100</v>
      </c>
      <c r="F5" s="44" t="s">
        <v>10</v>
      </c>
      <c r="G5" s="17">
        <v>6216798</v>
      </c>
      <c r="H5" s="14">
        <f>G5/G3*100</f>
        <v>62.49372227800186</v>
      </c>
      <c r="I5" s="14"/>
      <c r="J5" s="46">
        <f>G5/$G$5*100</f>
        <v>100</v>
      </c>
      <c r="K5" s="44" t="s">
        <v>10</v>
      </c>
      <c r="L5" s="17">
        <v>6330356</v>
      </c>
      <c r="M5" s="14">
        <f>L5/L3*100</f>
        <v>63.94038707313228</v>
      </c>
      <c r="N5" s="14"/>
      <c r="O5" s="46">
        <f>L5/$L$5*100</f>
        <v>100</v>
      </c>
      <c r="P5" s="44" t="s">
        <v>10</v>
      </c>
      <c r="Q5" s="15">
        <v>5567930</v>
      </c>
      <c r="R5" s="14">
        <f aca="true" t="shared" si="0" ref="R5:R6">Q5/Q3*100</f>
        <v>56.164510825472334</v>
      </c>
      <c r="S5" s="14"/>
      <c r="T5" s="46">
        <f aca="true" t="shared" si="1" ref="T5:T8">Q5/$Q$5*100</f>
        <v>100</v>
      </c>
      <c r="U5" s="44" t="s">
        <v>10</v>
      </c>
      <c r="V5" s="15">
        <v>5769644</v>
      </c>
      <c r="W5" s="14">
        <f aca="true" t="shared" si="2" ref="W5:W6">V5/V3*100</f>
        <v>57.78349661600167</v>
      </c>
      <c r="X5" s="14"/>
      <c r="Y5" s="46">
        <f>V5/V5*100</f>
        <v>100</v>
      </c>
    </row>
    <row r="6" spans="1:25" ht="14.25">
      <c r="A6" s="44"/>
      <c r="B6" s="22"/>
      <c r="C6" s="23"/>
      <c r="D6" s="23"/>
      <c r="E6" s="46"/>
      <c r="F6" s="44"/>
      <c r="G6" s="13"/>
      <c r="H6" s="14"/>
      <c r="I6" s="14"/>
      <c r="J6" s="45"/>
      <c r="K6" s="44"/>
      <c r="L6" s="13"/>
      <c r="M6" s="14"/>
      <c r="N6" s="14"/>
      <c r="O6" s="45"/>
      <c r="P6" s="44" t="s">
        <v>13</v>
      </c>
      <c r="Q6" s="15">
        <v>64670</v>
      </c>
      <c r="R6" s="18">
        <f t="shared" si="0"/>
        <v>1.4881448905913208</v>
      </c>
      <c r="S6" s="18"/>
      <c r="T6" s="45">
        <f t="shared" si="1"/>
        <v>1.1614729351841708</v>
      </c>
      <c r="U6" s="44" t="s">
        <v>13</v>
      </c>
      <c r="V6" s="15">
        <v>42640</v>
      </c>
      <c r="W6" s="18">
        <f t="shared" si="2"/>
        <v>1.0115555513381047</v>
      </c>
      <c r="X6" s="18"/>
      <c r="Y6" s="45">
        <f>V6/V5*100</f>
        <v>0.7390403983330687</v>
      </c>
    </row>
    <row r="7" spans="1:25" ht="14.25">
      <c r="A7" s="44" t="s">
        <v>13</v>
      </c>
      <c r="B7" s="15">
        <v>37913</v>
      </c>
      <c r="C7" s="18">
        <f>B7/B4*100</f>
        <v>1.0928957022992811</v>
      </c>
      <c r="D7" s="18"/>
      <c r="E7" s="45">
        <f aca="true" t="shared" si="3" ref="E7:E9">B7/$B$5*100</f>
        <v>0.5853646034210008</v>
      </c>
      <c r="F7" s="44" t="s">
        <v>13</v>
      </c>
      <c r="G7" s="17">
        <v>25373</v>
      </c>
      <c r="H7" s="19">
        <f>G7/G4*100</f>
        <v>0.6800447484614366</v>
      </c>
      <c r="I7" s="19"/>
      <c r="J7" s="45">
        <f aca="true" t="shared" si="4" ref="J7:J9">G7/$G$5*100</f>
        <v>0.4081361498314727</v>
      </c>
      <c r="K7" s="44" t="s">
        <v>13</v>
      </c>
      <c r="L7" s="17">
        <v>34830</v>
      </c>
      <c r="M7" s="19">
        <f>L7/L4*100</f>
        <v>0.9756174078380481</v>
      </c>
      <c r="N7" s="19"/>
      <c r="O7" s="45">
        <f aca="true" t="shared" si="5" ref="O7:O9">L7/$L$5*100</f>
        <v>0.5502060231683653</v>
      </c>
      <c r="P7" s="44" t="s">
        <v>14</v>
      </c>
      <c r="Q7" s="15">
        <v>69884</v>
      </c>
      <c r="R7" s="18">
        <f>Q7/Q3*100</f>
        <v>0.7049299604210737</v>
      </c>
      <c r="S7" s="18"/>
      <c r="T7" s="45">
        <f t="shared" si="1"/>
        <v>1.2551163538334713</v>
      </c>
      <c r="U7" s="44" t="s">
        <v>14</v>
      </c>
      <c r="V7" s="15">
        <v>77477</v>
      </c>
      <c r="W7" s="18">
        <f>V7/V3*100</f>
        <v>0.7759390297422096</v>
      </c>
      <c r="X7" s="18"/>
      <c r="Y7" s="45">
        <f>V7/V5*100</f>
        <v>1.3428384836222131</v>
      </c>
    </row>
    <row r="8" spans="1:25" ht="14.25">
      <c r="A8" s="44" t="s">
        <v>14</v>
      </c>
      <c r="B8" s="47">
        <v>114769</v>
      </c>
      <c r="C8" s="18">
        <f>B8/B3*100</f>
        <v>1.1539375331984898</v>
      </c>
      <c r="D8" s="18"/>
      <c r="E8" s="45">
        <f t="shared" si="3"/>
        <v>1.7719966810862988</v>
      </c>
      <c r="F8" s="44" t="s">
        <v>14</v>
      </c>
      <c r="G8" s="17">
        <v>35961</v>
      </c>
      <c r="H8" s="19">
        <f>G8/G3*100</f>
        <v>0.3614942526424736</v>
      </c>
      <c r="I8" s="19"/>
      <c r="J8" s="45">
        <f t="shared" si="4"/>
        <v>0.5784489056906786</v>
      </c>
      <c r="K8" s="44" t="s">
        <v>14</v>
      </c>
      <c r="L8" s="17">
        <v>114654</v>
      </c>
      <c r="M8" s="19">
        <f>L8/L3*100</f>
        <v>1.1580740703181478</v>
      </c>
      <c r="N8" s="19"/>
      <c r="O8" s="45">
        <f t="shared" si="5"/>
        <v>1.811177759986958</v>
      </c>
      <c r="P8" s="48" t="s">
        <v>15</v>
      </c>
      <c r="Q8" s="21">
        <f>Q5-Q6-Q7</f>
        <v>5433376</v>
      </c>
      <c r="R8" s="18">
        <f>Q8/Q3*100</f>
        <v>54.807245272634816</v>
      </c>
      <c r="S8" s="18"/>
      <c r="T8" s="45">
        <f t="shared" si="1"/>
        <v>97.58341071098235</v>
      </c>
      <c r="U8" s="48" t="s">
        <v>15</v>
      </c>
      <c r="V8" s="21">
        <f>V5-V6-V7</f>
        <v>5649527</v>
      </c>
      <c r="W8" s="18">
        <f>V8/V3*100</f>
        <v>56.580514202697785</v>
      </c>
      <c r="X8" s="18"/>
      <c r="Y8" s="45">
        <f>V8/V5*100</f>
        <v>97.91812111804472</v>
      </c>
    </row>
    <row r="9" spans="1:25" ht="14.25">
      <c r="A9" s="48" t="s">
        <v>15</v>
      </c>
      <c r="B9" s="21">
        <f>B5-B7-B8</f>
        <v>6324136</v>
      </c>
      <c r="C9" s="18">
        <f>B9/B3*100</f>
        <v>63.5856188992826</v>
      </c>
      <c r="D9" s="18"/>
      <c r="E9" s="45">
        <f t="shared" si="3"/>
        <v>97.64263871549271</v>
      </c>
      <c r="F9" s="48" t="s">
        <v>15</v>
      </c>
      <c r="G9" s="21">
        <f>G5-G7-G8</f>
        <v>6155464</v>
      </c>
      <c r="H9" s="19">
        <f>G9/G3*100</f>
        <v>61.87716855336758</v>
      </c>
      <c r="I9" s="19"/>
      <c r="J9" s="45">
        <f t="shared" si="4"/>
        <v>99.01341494447784</v>
      </c>
      <c r="K9" s="48" t="s">
        <v>15</v>
      </c>
      <c r="L9" s="21">
        <f>L5-L7-L8</f>
        <v>6180872</v>
      </c>
      <c r="M9" s="19">
        <f>L9/L3*100</f>
        <v>62.43050914190059</v>
      </c>
      <c r="N9" s="19"/>
      <c r="O9" s="45">
        <f t="shared" si="5"/>
        <v>97.63861621684468</v>
      </c>
      <c r="P9" s="42"/>
      <c r="Q9" s="22"/>
      <c r="R9" s="23"/>
      <c r="S9" s="24" t="s">
        <v>16</v>
      </c>
      <c r="T9" s="49" t="s">
        <v>17</v>
      </c>
      <c r="U9" s="42"/>
      <c r="V9" s="22"/>
      <c r="W9" s="23"/>
      <c r="X9" s="24" t="s">
        <v>16</v>
      </c>
      <c r="Y9" s="49" t="s">
        <v>17</v>
      </c>
    </row>
    <row r="10" spans="1:25" ht="14.25">
      <c r="A10" s="42"/>
      <c r="B10" s="22"/>
      <c r="C10" s="23"/>
      <c r="D10" s="24" t="s">
        <v>16</v>
      </c>
      <c r="E10" s="49" t="s">
        <v>17</v>
      </c>
      <c r="F10" s="42"/>
      <c r="G10" s="13"/>
      <c r="H10" s="14"/>
      <c r="I10" s="24" t="s">
        <v>16</v>
      </c>
      <c r="J10" s="49" t="s">
        <v>17</v>
      </c>
      <c r="K10" s="42"/>
      <c r="L10" s="13"/>
      <c r="M10" s="14"/>
      <c r="N10" s="24" t="s">
        <v>16</v>
      </c>
      <c r="O10" s="49" t="s">
        <v>17</v>
      </c>
      <c r="P10" s="44" t="s">
        <v>20</v>
      </c>
      <c r="Q10" s="15">
        <v>1926526</v>
      </c>
      <c r="R10" s="23">
        <f>Q10/Q3*100</f>
        <v>19.43314488194965</v>
      </c>
      <c r="S10" s="27">
        <v>145</v>
      </c>
      <c r="T10" s="50">
        <f>Q10/Q8*100</f>
        <v>35.45725530498902</v>
      </c>
      <c r="U10" s="44" t="s">
        <v>18</v>
      </c>
      <c r="V10" s="15">
        <v>2251618</v>
      </c>
      <c r="W10" s="23">
        <f>V10/V3*100</f>
        <v>22.550154062109975</v>
      </c>
      <c r="X10" s="27">
        <v>158</v>
      </c>
      <c r="Y10" s="50">
        <f>V10/V8*100</f>
        <v>39.85498254986656</v>
      </c>
    </row>
    <row r="11" spans="1:25" ht="14.25">
      <c r="A11" s="44" t="s">
        <v>18</v>
      </c>
      <c r="B11" s="15">
        <v>1192103</v>
      </c>
      <c r="C11" s="23">
        <f>B11/B3*100</f>
        <v>11.985922985636535</v>
      </c>
      <c r="D11" s="27">
        <v>108</v>
      </c>
      <c r="E11" s="50">
        <f>B11/B9*100</f>
        <v>18.85005319303696</v>
      </c>
      <c r="F11" s="44" t="s">
        <v>18</v>
      </c>
      <c r="G11" s="17">
        <v>1825497</v>
      </c>
      <c r="H11" s="14">
        <f>G11/G3*100</f>
        <v>18.35062077573142</v>
      </c>
      <c r="I11" s="29">
        <v>129</v>
      </c>
      <c r="J11" s="50">
        <f>G11/G9*100</f>
        <v>29.656529548381734</v>
      </c>
      <c r="K11" s="44" t="s">
        <v>20</v>
      </c>
      <c r="L11" s="17">
        <v>2245978</v>
      </c>
      <c r="M11" s="14">
        <f>L11/L3*100</f>
        <v>22.685722995316453</v>
      </c>
      <c r="N11" s="29">
        <v>149</v>
      </c>
      <c r="O11" s="50">
        <f>L11/L9*100</f>
        <v>36.33755884282994</v>
      </c>
      <c r="P11" s="44" t="s">
        <v>18</v>
      </c>
      <c r="Q11" s="15">
        <v>1526400</v>
      </c>
      <c r="R11" s="23">
        <f>Q11/Q3*100</f>
        <v>15.397016364070845</v>
      </c>
      <c r="S11" s="27">
        <v>75</v>
      </c>
      <c r="T11" s="50">
        <f>Q11/Q8*100</f>
        <v>28.093030925892116</v>
      </c>
      <c r="U11" s="44" t="s">
        <v>20</v>
      </c>
      <c r="V11" s="15">
        <v>1781057</v>
      </c>
      <c r="W11" s="23">
        <f>V11/V3*100</f>
        <v>17.837443892969148</v>
      </c>
      <c r="X11" s="27">
        <v>86</v>
      </c>
      <c r="Y11" s="50">
        <f>V11/V8*100</f>
        <v>31.525771980556954</v>
      </c>
    </row>
    <row r="12" spans="1:25" ht="14.25">
      <c r="A12" s="44" t="s">
        <v>20</v>
      </c>
      <c r="B12" s="15">
        <v>1061928</v>
      </c>
      <c r="C12" s="23">
        <f>B12/B3*100</f>
        <v>10.677086815729037</v>
      </c>
      <c r="D12" s="27">
        <v>52</v>
      </c>
      <c r="E12" s="50">
        <f>B12/B9*100</f>
        <v>16.791669249364656</v>
      </c>
      <c r="F12" s="44" t="s">
        <v>20</v>
      </c>
      <c r="G12" s="17">
        <v>1655022</v>
      </c>
      <c r="H12" s="14">
        <f>G12/G3*100</f>
        <v>16.6369383775994</v>
      </c>
      <c r="I12" s="29">
        <v>71</v>
      </c>
      <c r="J12" s="50">
        <f>G12/G9*100</f>
        <v>26.887038897473854</v>
      </c>
      <c r="K12" s="44" t="s">
        <v>18</v>
      </c>
      <c r="L12" s="17">
        <v>1718694</v>
      </c>
      <c r="M12" s="14">
        <f>L12/L3*100</f>
        <v>17.359838786360516</v>
      </c>
      <c r="N12" s="29">
        <v>76</v>
      </c>
      <c r="O12" s="50">
        <f>L12/L9*100</f>
        <v>27.806658995688633</v>
      </c>
      <c r="P12" s="44" t="s">
        <v>23</v>
      </c>
      <c r="Q12" s="15">
        <v>379722</v>
      </c>
      <c r="R12" s="23">
        <f>Q12/Q3*100</f>
        <v>3.8303104348779544</v>
      </c>
      <c r="S12" s="27">
        <v>18</v>
      </c>
      <c r="T12" s="50">
        <f>Q12/Q8*100</f>
        <v>6.988693585719082</v>
      </c>
      <c r="U12" s="44" t="s">
        <v>24</v>
      </c>
      <c r="V12" s="15">
        <v>457623</v>
      </c>
      <c r="W12" s="23">
        <f>V12/V3*100</f>
        <v>4.583134951117353</v>
      </c>
      <c r="X12" s="27">
        <v>22</v>
      </c>
      <c r="Y12" s="50">
        <f>V12/V8*100</f>
        <v>8.100200246852523</v>
      </c>
    </row>
    <row r="13" spans="1:25" ht="14.25">
      <c r="A13" s="44" t="s">
        <v>19</v>
      </c>
      <c r="B13" s="15">
        <v>833452</v>
      </c>
      <c r="C13" s="23">
        <f>B13/B3*100</f>
        <v>8.37988956006716</v>
      </c>
      <c r="D13" s="27">
        <v>41</v>
      </c>
      <c r="E13" s="50">
        <f>B13/B9*100</f>
        <v>13.178906968477591</v>
      </c>
      <c r="F13" s="44" t="s">
        <v>19</v>
      </c>
      <c r="G13" s="17">
        <v>756024</v>
      </c>
      <c r="H13" s="14">
        <f>G13/G3*100</f>
        <v>7.599853476259656</v>
      </c>
      <c r="I13" s="29">
        <v>33</v>
      </c>
      <c r="J13" s="50">
        <f>G13/G9*100</f>
        <v>12.282161019867877</v>
      </c>
      <c r="K13" s="44" t="s">
        <v>23</v>
      </c>
      <c r="L13" s="17">
        <v>388387</v>
      </c>
      <c r="M13" s="14">
        <f>L13/L3*100</f>
        <v>3.9229413186513717</v>
      </c>
      <c r="N13" s="29">
        <v>17</v>
      </c>
      <c r="O13" s="50">
        <f>L13/L9*100</f>
        <v>6.2836926569584355</v>
      </c>
      <c r="P13" s="44" t="s">
        <v>47</v>
      </c>
      <c r="Q13" s="15">
        <v>341732</v>
      </c>
      <c r="R13" s="23">
        <f>Q13/Q3*100</f>
        <v>3.447099840229729</v>
      </c>
      <c r="S13" s="27">
        <v>17</v>
      </c>
      <c r="T13" s="50">
        <f>Q13/Q8*100</f>
        <v>6.289496622357812</v>
      </c>
      <c r="U13" s="44" t="s">
        <v>22</v>
      </c>
      <c r="V13" s="15">
        <v>299621</v>
      </c>
      <c r="W13" s="23">
        <f>V13/V3*100</f>
        <v>3.0007309011757113</v>
      </c>
      <c r="X13" s="27">
        <v>15</v>
      </c>
      <c r="Y13" s="50">
        <f>V13/V8*100</f>
        <v>5.303470538330023</v>
      </c>
    </row>
    <row r="14" spans="1:25" ht="14.25">
      <c r="A14" s="44" t="s">
        <v>37</v>
      </c>
      <c r="B14" s="15">
        <v>671324</v>
      </c>
      <c r="C14" s="23">
        <f>B14/B3*100</f>
        <v>6.749784005584636</v>
      </c>
      <c r="D14" s="27">
        <v>33</v>
      </c>
      <c r="E14" s="50">
        <f>B14/B9*100</f>
        <v>10.615268235850715</v>
      </c>
      <c r="F14" s="44" t="s">
        <v>37</v>
      </c>
      <c r="G14" s="17">
        <v>462406</v>
      </c>
      <c r="H14" s="14">
        <f>G14/G3*100</f>
        <v>4.648288740229573</v>
      </c>
      <c r="I14" s="29">
        <v>20</v>
      </c>
      <c r="J14" s="50">
        <f>G14/G9*100</f>
        <v>7.512122562978194</v>
      </c>
      <c r="K14" s="44" t="s">
        <v>29</v>
      </c>
      <c r="L14" s="17">
        <v>373924</v>
      </c>
      <c r="M14" s="14">
        <f>L14/L3*100</f>
        <v>3.776856356251357</v>
      </c>
      <c r="N14" s="29">
        <v>17</v>
      </c>
      <c r="O14" s="50">
        <f>L14/L9*100</f>
        <v>6.049696547671591</v>
      </c>
      <c r="P14" s="44" t="s">
        <v>22</v>
      </c>
      <c r="Q14" s="15">
        <v>301684</v>
      </c>
      <c r="R14" s="23">
        <f>Q14/Q3*100</f>
        <v>3.0431299035497568</v>
      </c>
      <c r="S14" s="27">
        <v>15</v>
      </c>
      <c r="T14" s="50">
        <f>Q14/Q8*100</f>
        <v>5.552422655822089</v>
      </c>
      <c r="U14" s="44" t="s">
        <v>48</v>
      </c>
      <c r="V14" s="15">
        <v>209290</v>
      </c>
      <c r="W14" s="23">
        <f>V14/V3*100</f>
        <v>2.096057920863573</v>
      </c>
      <c r="X14" s="27">
        <v>10</v>
      </c>
      <c r="Y14" s="50">
        <f>V14/V8*100</f>
        <v>3.7045579213976674</v>
      </c>
    </row>
    <row r="15" spans="1:25" ht="14.25">
      <c r="A15" s="44" t="s">
        <v>22</v>
      </c>
      <c r="B15" s="15">
        <v>536105</v>
      </c>
      <c r="C15" s="23">
        <f>B15/B3*100</f>
        <v>5.39023326190327</v>
      </c>
      <c r="D15" s="27">
        <v>26</v>
      </c>
      <c r="E15" s="50">
        <f>B15/B9*100</f>
        <v>8.477126361608923</v>
      </c>
      <c r="F15" s="44" t="s">
        <v>23</v>
      </c>
      <c r="G15" s="17">
        <v>426025</v>
      </c>
      <c r="H15" s="14">
        <f>G15/G3*100</f>
        <v>4.282572480798916</v>
      </c>
      <c r="I15" s="29">
        <v>18</v>
      </c>
      <c r="J15" s="50">
        <f>G15/G9*100</f>
        <v>6.92108669630754</v>
      </c>
      <c r="K15" s="44" t="s">
        <v>22</v>
      </c>
      <c r="L15" s="17">
        <v>338188</v>
      </c>
      <c r="M15" s="14">
        <f>L15/L3*100</f>
        <v>3.4159013527025115</v>
      </c>
      <c r="N15" s="29">
        <v>15</v>
      </c>
      <c r="O15" s="50">
        <f>L15/L9*100</f>
        <v>5.471525700580759</v>
      </c>
      <c r="P15" s="44" t="s">
        <v>29</v>
      </c>
      <c r="Q15" s="15">
        <v>222349</v>
      </c>
      <c r="R15" s="23">
        <f>Q15/Q3*100</f>
        <v>2.2428663466553904</v>
      </c>
      <c r="S15" s="27">
        <v>11</v>
      </c>
      <c r="T15" s="50">
        <f>Q15/Q8*100</f>
        <v>4.092280747734005</v>
      </c>
      <c r="U15" s="44" t="s">
        <v>49</v>
      </c>
      <c r="V15" s="15">
        <v>194576</v>
      </c>
      <c r="W15" s="23">
        <f>V15/V3*100</f>
        <v>1.948695905250851</v>
      </c>
      <c r="X15" s="27">
        <v>9</v>
      </c>
      <c r="Y15" s="50">
        <f>V15/V8*100</f>
        <v>3.444111338878458</v>
      </c>
    </row>
    <row r="16" spans="1:25" ht="14.25">
      <c r="A16" s="44" t="s">
        <v>23</v>
      </c>
      <c r="B16" s="15">
        <v>440966</v>
      </c>
      <c r="C16" s="23">
        <f>B16/B3*100</f>
        <v>4.433664301896901</v>
      </c>
      <c r="D16" s="27">
        <v>21</v>
      </c>
      <c r="E16" s="50">
        <f>B16/B9*100</f>
        <v>6.972746949148469</v>
      </c>
      <c r="F16" s="44" t="s">
        <v>50</v>
      </c>
      <c r="G16" s="17">
        <v>384986</v>
      </c>
      <c r="H16" s="14">
        <f>G16/G3*100</f>
        <v>3.8700321556078907</v>
      </c>
      <c r="I16" s="29">
        <v>17</v>
      </c>
      <c r="J16" s="50">
        <f>G16/G9*100</f>
        <v>6.2543782239649195</v>
      </c>
      <c r="K16" s="44" t="s">
        <v>37</v>
      </c>
      <c r="L16" s="17">
        <v>293683</v>
      </c>
      <c r="M16" s="14">
        <f>L16/L3*100</f>
        <v>2.966374197090765</v>
      </c>
      <c r="N16" s="29">
        <v>13</v>
      </c>
      <c r="O16" s="50">
        <f>L16/L9*100</f>
        <v>4.751481667958825</v>
      </c>
      <c r="P16" s="44" t="s">
        <v>37</v>
      </c>
      <c r="Q16" s="15">
        <v>200532</v>
      </c>
      <c r="R16" s="23">
        <f>Q16/Q3*100</f>
        <v>2.0227951294024207</v>
      </c>
      <c r="S16" s="27">
        <v>10</v>
      </c>
      <c r="T16" s="50">
        <f>Q16/Q8*100</f>
        <v>3.6907440236052134</v>
      </c>
      <c r="U16" s="44" t="s">
        <v>23</v>
      </c>
      <c r="V16" s="15">
        <v>165620</v>
      </c>
      <c r="W16" s="23">
        <f>V16/V3*100</f>
        <v>1.6586989959072338</v>
      </c>
      <c r="X16" s="27">
        <v>0</v>
      </c>
      <c r="Y16" s="50">
        <f>V16/V8*100</f>
        <v>2.931572855568263</v>
      </c>
    </row>
    <row r="17" spans="1:25" ht="14.25">
      <c r="A17" s="44" t="s">
        <v>50</v>
      </c>
      <c r="B17" s="15">
        <v>386394</v>
      </c>
      <c r="C17" s="23">
        <f>B17/B3*100</f>
        <v>3.8849736357613756</v>
      </c>
      <c r="D17" s="27">
        <v>19</v>
      </c>
      <c r="E17" s="50">
        <f>B17/B9*100</f>
        <v>6.109830655128226</v>
      </c>
      <c r="F17" s="44" t="s">
        <v>22</v>
      </c>
      <c r="G17" s="17">
        <v>277227</v>
      </c>
      <c r="H17" s="14">
        <f>G17/G3*100</f>
        <v>2.786795894922695</v>
      </c>
      <c r="I17" s="29">
        <v>12</v>
      </c>
      <c r="J17" s="50">
        <f>G17/G9*100</f>
        <v>4.503754712885982</v>
      </c>
      <c r="K17" s="44" t="s">
        <v>19</v>
      </c>
      <c r="L17" s="17">
        <v>289469</v>
      </c>
      <c r="M17" s="14">
        <f>L17/L3*100</f>
        <v>2.9238102731777684</v>
      </c>
      <c r="N17" s="29">
        <v>13</v>
      </c>
      <c r="O17" s="50">
        <f>L17/L9*100</f>
        <v>4.683303585642932</v>
      </c>
      <c r="P17" s="44" t="s">
        <v>51</v>
      </c>
      <c r="Q17" s="15">
        <v>186644</v>
      </c>
      <c r="R17" s="23">
        <f>Q17/Q3*100</f>
        <v>1.8827048756915872</v>
      </c>
      <c r="S17" s="27">
        <v>9</v>
      </c>
      <c r="T17" s="50">
        <f>Q17/Q8*100</f>
        <v>3.4351386688497167</v>
      </c>
      <c r="U17" s="44" t="s">
        <v>52</v>
      </c>
      <c r="V17" s="15">
        <v>82786</v>
      </c>
      <c r="W17" s="23">
        <f>V17/V3*100</f>
        <v>0.8291091358240325</v>
      </c>
      <c r="X17" s="27">
        <v>0</v>
      </c>
      <c r="Y17" s="50">
        <f>V17/V8*100</f>
        <v>1.4653616134589673</v>
      </c>
    </row>
    <row r="18" spans="1:25" ht="14.25">
      <c r="A18" s="44" t="s">
        <v>39</v>
      </c>
      <c r="B18" s="22">
        <f>B9-B11-B12-B13-B14-B15-B16-B17</f>
        <v>1201864</v>
      </c>
      <c r="C18" s="23">
        <f>B18/B3*100</f>
        <v>12.08406433270369</v>
      </c>
      <c r="D18" s="27">
        <v>0</v>
      </c>
      <c r="E18" s="50">
        <f>B18/B9*100</f>
        <v>19.00439838738446</v>
      </c>
      <c r="F18" s="44" t="s">
        <v>39</v>
      </c>
      <c r="G18" s="13">
        <f>G9-G11-G12-G13-G14-G15-G16-G17</f>
        <v>368277</v>
      </c>
      <c r="H18" s="14">
        <f>G18/G3*100</f>
        <v>3.702066652218021</v>
      </c>
      <c r="I18" s="29">
        <v>0</v>
      </c>
      <c r="J18" s="50">
        <f>G18/G9*100</f>
        <v>5.982928338139903</v>
      </c>
      <c r="K18" s="44" t="s">
        <v>39</v>
      </c>
      <c r="L18" s="13">
        <f>L9-L11-L12-L13-L14-L15-L16-L17</f>
        <v>532549</v>
      </c>
      <c r="M18" s="14">
        <f>L18/L3*100</f>
        <v>5.379063862349845</v>
      </c>
      <c r="N18" s="29">
        <v>0</v>
      </c>
      <c r="O18" s="50">
        <f>L18/L9*100</f>
        <v>8.616082002668879</v>
      </c>
      <c r="P18" s="44" t="s">
        <v>39</v>
      </c>
      <c r="Q18" s="22">
        <f>Q8-Q10-Q11-Q12-Q13-Q14-Q15-Q16-Q17</f>
        <v>347787</v>
      </c>
      <c r="R18" s="23">
        <f>Q18/Q3*100</f>
        <v>3.508177496207486</v>
      </c>
      <c r="S18" s="27">
        <v>0</v>
      </c>
      <c r="T18" s="50">
        <f>Q18/Q8*100</f>
        <v>6.40093746503095</v>
      </c>
      <c r="U18" s="44" t="s">
        <v>39</v>
      </c>
      <c r="V18" s="22">
        <f>V8-V10-V11-V12-V13-V14-V15-V16-V17</f>
        <v>207336</v>
      </c>
      <c r="W18" s="23">
        <f>V18/V3*100</f>
        <v>2.0764884374799073</v>
      </c>
      <c r="X18" s="27">
        <v>0</v>
      </c>
      <c r="Y18" s="50">
        <f>V18/V8*100</f>
        <v>3.669970955090577</v>
      </c>
    </row>
    <row r="19" spans="1:25" ht="14.25">
      <c r="A19" s="51"/>
      <c r="B19" s="52"/>
      <c r="C19" s="53"/>
      <c r="D19" s="53"/>
      <c r="E19" s="54"/>
      <c r="F19" s="51"/>
      <c r="G19" s="52"/>
      <c r="H19" s="53"/>
      <c r="I19" s="53"/>
      <c r="J19" s="54"/>
      <c r="K19" s="51"/>
      <c r="L19" s="52"/>
      <c r="M19" s="53"/>
      <c r="N19" s="53"/>
      <c r="O19" s="54"/>
      <c r="P19" s="55"/>
      <c r="Q19" s="56"/>
      <c r="R19" s="56"/>
      <c r="S19" s="56"/>
      <c r="T19" s="57"/>
      <c r="U19" s="55"/>
      <c r="V19" s="56"/>
      <c r="W19" s="56"/>
      <c r="X19" s="56"/>
      <c r="Y19" s="57"/>
    </row>
    <row r="20" spans="1:5" ht="12.75">
      <c r="A20" s="58" t="s">
        <v>53</v>
      </c>
      <c r="B20" s="58"/>
      <c r="C20" s="58"/>
      <c r="D20" s="58"/>
      <c r="E20" s="58"/>
    </row>
    <row r="23" spans="1:25" ht="18">
      <c r="A23" s="59" t="s">
        <v>54</v>
      </c>
      <c r="B23" s="59"/>
      <c r="C23" s="59"/>
      <c r="D23" s="59"/>
      <c r="E23" s="59"/>
      <c r="F23" s="41" t="s">
        <v>55</v>
      </c>
      <c r="G23" s="41"/>
      <c r="H23" s="41"/>
      <c r="I23" s="41"/>
      <c r="J23" s="41"/>
      <c r="K23" s="41" t="s">
        <v>56</v>
      </c>
      <c r="L23" s="41"/>
      <c r="M23" s="41"/>
      <c r="N23" s="41"/>
      <c r="O23" s="41"/>
      <c r="P23" s="41" t="s">
        <v>57</v>
      </c>
      <c r="Q23" s="41"/>
      <c r="R23" s="41"/>
      <c r="S23" s="41"/>
      <c r="T23" s="41"/>
      <c r="U23" s="59" t="s">
        <v>58</v>
      </c>
      <c r="V23" s="59"/>
      <c r="W23" s="59"/>
      <c r="X23" s="59"/>
      <c r="Y23" s="59"/>
    </row>
    <row r="24" spans="1:25" ht="14.25">
      <c r="A24" s="60"/>
      <c r="B24" s="4" t="s">
        <v>5</v>
      </c>
      <c r="C24" s="4" t="s">
        <v>6</v>
      </c>
      <c r="D24" s="4"/>
      <c r="E24" s="61" t="s">
        <v>6</v>
      </c>
      <c r="F24" s="42"/>
      <c r="G24" s="4" t="s">
        <v>5</v>
      </c>
      <c r="H24" s="4" t="s">
        <v>6</v>
      </c>
      <c r="I24" s="4"/>
      <c r="J24" s="43" t="s">
        <v>6</v>
      </c>
      <c r="K24" s="42"/>
      <c r="L24" s="6" t="s">
        <v>5</v>
      </c>
      <c r="M24" s="6" t="s">
        <v>6</v>
      </c>
      <c r="N24" s="6"/>
      <c r="O24" s="43" t="s">
        <v>6</v>
      </c>
      <c r="P24" s="42"/>
      <c r="Q24" s="6" t="s">
        <v>5</v>
      </c>
      <c r="R24" s="6" t="s">
        <v>6</v>
      </c>
      <c r="S24" s="6"/>
      <c r="T24" s="43" t="s">
        <v>6</v>
      </c>
      <c r="U24" s="60"/>
      <c r="V24" s="4" t="s">
        <v>5</v>
      </c>
      <c r="W24" s="4" t="s">
        <v>6</v>
      </c>
      <c r="X24" s="4"/>
      <c r="Y24" s="61" t="s">
        <v>6</v>
      </c>
    </row>
    <row r="25" spans="1:25" ht="14.25">
      <c r="A25" s="62" t="s">
        <v>8</v>
      </c>
      <c r="B25" s="8">
        <v>9140742</v>
      </c>
      <c r="C25" s="9">
        <v>100</v>
      </c>
      <c r="D25" s="9"/>
      <c r="E25" s="63"/>
      <c r="F25" s="44" t="s">
        <v>8</v>
      </c>
      <c r="G25" s="8">
        <v>9372541</v>
      </c>
      <c r="H25" s="9">
        <v>100</v>
      </c>
      <c r="I25" s="9"/>
      <c r="J25" s="45"/>
      <c r="K25" s="44" t="s">
        <v>8</v>
      </c>
      <c r="L25" s="11">
        <v>9897626</v>
      </c>
      <c r="M25" s="12">
        <v>100</v>
      </c>
      <c r="N25" s="12"/>
      <c r="O25" s="45"/>
      <c r="P25" s="44" t="s">
        <v>8</v>
      </c>
      <c r="Q25" s="11">
        <v>9918917</v>
      </c>
      <c r="R25" s="12">
        <v>100</v>
      </c>
      <c r="S25" s="12"/>
      <c r="T25" s="45"/>
      <c r="U25" s="62" t="s">
        <v>8</v>
      </c>
      <c r="V25" s="8">
        <v>9929065</v>
      </c>
      <c r="W25" s="9">
        <v>100</v>
      </c>
      <c r="X25" s="9"/>
      <c r="Y25" s="63"/>
    </row>
    <row r="26" spans="1:25" ht="14.25">
      <c r="A26" s="62" t="s">
        <v>9</v>
      </c>
      <c r="B26" s="13">
        <f>B25-B27</f>
        <v>2162086</v>
      </c>
      <c r="C26" s="14">
        <f>B26/B25*100</f>
        <v>23.653287665268312</v>
      </c>
      <c r="D26" s="14"/>
      <c r="E26" s="63"/>
      <c r="F26" s="44" t="s">
        <v>9</v>
      </c>
      <c r="G26" s="13">
        <f>G25-G27</f>
        <v>2346014</v>
      </c>
      <c r="H26" s="14">
        <f>G26/G25*100</f>
        <v>25.030714722933727</v>
      </c>
      <c r="I26" s="14"/>
      <c r="J26" s="45"/>
      <c r="K26" s="44" t="s">
        <v>9</v>
      </c>
      <c r="L26" s="13">
        <f>L25-L27</f>
        <v>2326025</v>
      </c>
      <c r="M26" s="14">
        <f>L26/L25*100</f>
        <v>23.50083747355174</v>
      </c>
      <c r="N26" s="14"/>
      <c r="O26" s="45"/>
      <c r="P26" s="44" t="s">
        <v>9</v>
      </c>
      <c r="Q26" s="13">
        <f>Q25-Q27</f>
        <v>2563891</v>
      </c>
      <c r="R26" s="14">
        <f>Q26/Q25*100</f>
        <v>25.848497371235187</v>
      </c>
      <c r="S26" s="14"/>
      <c r="T26" s="45"/>
      <c r="U26" s="62" t="s">
        <v>9</v>
      </c>
      <c r="V26" s="13">
        <f>V25-V27</f>
        <v>2884459</v>
      </c>
      <c r="W26" s="14">
        <f>V26/V25*100</f>
        <v>29.05066086283049</v>
      </c>
      <c r="X26" s="14"/>
      <c r="Y26" s="63"/>
    </row>
    <row r="27" spans="1:25" ht="14.25">
      <c r="A27" s="62" t="s">
        <v>10</v>
      </c>
      <c r="B27" s="15">
        <v>6978656</v>
      </c>
      <c r="C27" s="14">
        <f>B27/B25*100</f>
        <v>76.34671233473169</v>
      </c>
      <c r="D27" s="14"/>
      <c r="E27" s="64">
        <f>B27/B27*100</f>
        <v>100</v>
      </c>
      <c r="F27" s="44" t="s">
        <v>10</v>
      </c>
      <c r="G27" s="15">
        <v>7026527</v>
      </c>
      <c r="H27" s="14">
        <f>G27/G25*100</f>
        <v>74.96928527706628</v>
      </c>
      <c r="I27" s="14"/>
      <c r="J27" s="46">
        <f>G27/$B$5*100</f>
        <v>108.48733127903239</v>
      </c>
      <c r="K27" s="44" t="s">
        <v>10</v>
      </c>
      <c r="L27" s="17">
        <v>7571601</v>
      </c>
      <c r="M27" s="14">
        <f>L27/L25*100</f>
        <v>76.49916252644826</v>
      </c>
      <c r="N27" s="14"/>
      <c r="O27" s="46">
        <f>L27/$G$5*100</f>
        <v>121.79261735703815</v>
      </c>
      <c r="P27" s="44" t="s">
        <v>10</v>
      </c>
      <c r="Q27" s="17">
        <v>7355026</v>
      </c>
      <c r="R27" s="14">
        <f>Q27/Q25*100</f>
        <v>74.1515026287648</v>
      </c>
      <c r="S27" s="14"/>
      <c r="T27" s="46">
        <f>Q27/$L$5*100</f>
        <v>116.18660941027645</v>
      </c>
      <c r="U27" s="62" t="s">
        <v>10</v>
      </c>
      <c r="V27" s="15">
        <v>7044606</v>
      </c>
      <c r="W27" s="14">
        <f>V27/V25*100</f>
        <v>70.9493391371695</v>
      </c>
      <c r="X27" s="14"/>
      <c r="Y27" s="64">
        <f>V27/V27*100</f>
        <v>100</v>
      </c>
    </row>
    <row r="28" spans="1:25" ht="14.25">
      <c r="A28" s="62"/>
      <c r="B28" s="22"/>
      <c r="C28" s="23"/>
      <c r="D28" s="23"/>
      <c r="E28" s="63"/>
      <c r="F28" s="44"/>
      <c r="G28" s="22"/>
      <c r="H28" s="23"/>
      <c r="I28" s="23"/>
      <c r="J28" s="46"/>
      <c r="K28" s="44"/>
      <c r="L28" s="13"/>
      <c r="M28" s="14"/>
      <c r="N28" s="14"/>
      <c r="O28" s="45"/>
      <c r="P28" s="44"/>
      <c r="Q28" s="13"/>
      <c r="R28" s="14"/>
      <c r="S28" s="14"/>
      <c r="T28" s="45"/>
      <c r="U28" s="62"/>
      <c r="V28" s="22"/>
      <c r="W28" s="23"/>
      <c r="X28" s="23"/>
      <c r="Y28" s="63"/>
    </row>
    <row r="29" spans="1:25" ht="14.25">
      <c r="A29" s="62" t="s">
        <v>12</v>
      </c>
      <c r="B29" s="15">
        <v>198607</v>
      </c>
      <c r="C29" s="18">
        <f>B29/B26*100</f>
        <v>9.185897323233212</v>
      </c>
      <c r="D29" s="18"/>
      <c r="E29" s="63">
        <f>B29/B27*100</f>
        <v>2.845920475231907</v>
      </c>
      <c r="F29" s="44" t="s">
        <v>12</v>
      </c>
      <c r="G29" s="15">
        <v>158516</v>
      </c>
      <c r="H29" s="18">
        <f>G29/G26*100</f>
        <v>6.756822423054594</v>
      </c>
      <c r="I29" s="18"/>
      <c r="J29" s="45">
        <f>G29/$B$5*100</f>
        <v>2.4474363800248824</v>
      </c>
      <c r="K29" s="44" t="s">
        <v>12</v>
      </c>
      <c r="L29" s="17">
        <v>166667</v>
      </c>
      <c r="M29" s="19">
        <f>L29/L26*100</f>
        <v>7.165314216313239</v>
      </c>
      <c r="N29" s="19"/>
      <c r="O29" s="45">
        <f>L29/$G$5*100</f>
        <v>2.6809138723825354</v>
      </c>
      <c r="P29" s="44" t="s">
        <v>13</v>
      </c>
      <c r="Q29" s="17">
        <v>47170</v>
      </c>
      <c r="R29" s="19">
        <f>Q29/Q26*100</f>
        <v>1.8397818003963506</v>
      </c>
      <c r="S29" s="19"/>
      <c r="T29" s="45">
        <f aca="true" t="shared" si="6" ref="T29:T31">Q29/$L$5*100</f>
        <v>0.7451397678108467</v>
      </c>
      <c r="U29" s="62" t="s">
        <v>13</v>
      </c>
      <c r="V29" s="15">
        <v>43269</v>
      </c>
      <c r="W29" s="18">
        <f>V29/V26*100</f>
        <v>1.500073323975137</v>
      </c>
      <c r="X29" s="18"/>
      <c r="Y29" s="63">
        <f>V29/V27*100</f>
        <v>0.6142146203776336</v>
      </c>
    </row>
    <row r="30" spans="1:25" ht="14.25">
      <c r="A30" s="62"/>
      <c r="B30" s="15"/>
      <c r="C30" s="18"/>
      <c r="D30" s="18"/>
      <c r="E30" s="63"/>
      <c r="F30" s="44"/>
      <c r="G30" s="47"/>
      <c r="H30" s="18"/>
      <c r="I30" s="18"/>
      <c r="J30" s="45"/>
      <c r="K30" s="44"/>
      <c r="L30" s="17"/>
      <c r="M30" s="19"/>
      <c r="N30" s="19"/>
      <c r="O30" s="45"/>
      <c r="P30" s="44" t="s">
        <v>14</v>
      </c>
      <c r="Q30" s="17">
        <v>148850</v>
      </c>
      <c r="R30" s="19">
        <f>Q30/Q25*100</f>
        <v>1.5006678652518213</v>
      </c>
      <c r="S30" s="19"/>
      <c r="T30" s="45">
        <f t="shared" si="6"/>
        <v>2.3513685486250697</v>
      </c>
      <c r="U30" s="62" t="s">
        <v>14</v>
      </c>
      <c r="V30" s="15">
        <v>142916</v>
      </c>
      <c r="W30" s="18">
        <f>V30/V25*100</f>
        <v>1.439370172317333</v>
      </c>
      <c r="X30" s="18"/>
      <c r="Y30" s="63">
        <f>V30/'Εὐρωεκλογὲς 1996-2019'!$L$5*100</f>
        <v>2.7161310811291073</v>
      </c>
    </row>
    <row r="31" spans="1:25" ht="14.25">
      <c r="A31" s="65" t="s">
        <v>15</v>
      </c>
      <c r="B31" s="21">
        <f>B27-B29-B30</f>
        <v>6780049</v>
      </c>
      <c r="C31" s="18">
        <f>B31/B25*100</f>
        <v>74.17394561623115</v>
      </c>
      <c r="D31" s="18"/>
      <c r="E31" s="63">
        <f>B31/B27*100</f>
        <v>97.1540795247681</v>
      </c>
      <c r="F31" s="48" t="s">
        <v>15</v>
      </c>
      <c r="G31" s="21">
        <f>G27-G29-G30</f>
        <v>6868011</v>
      </c>
      <c r="H31" s="18">
        <f>G31/G25*100</f>
        <v>73.27800433201625</v>
      </c>
      <c r="I31" s="18"/>
      <c r="J31" s="45">
        <f>G31/$B$5*100</f>
        <v>106.03989489900752</v>
      </c>
      <c r="K31" s="48" t="s">
        <v>15</v>
      </c>
      <c r="L31" s="21">
        <f>L27-L29-L30</f>
        <v>7404934</v>
      </c>
      <c r="M31" s="19">
        <f>L31/L25*100</f>
        <v>74.81525367800319</v>
      </c>
      <c r="N31" s="19"/>
      <c r="O31" s="45">
        <f>L31/$G$5*100</f>
        <v>119.1117034846556</v>
      </c>
      <c r="P31" s="48" t="s">
        <v>15</v>
      </c>
      <c r="Q31" s="21">
        <f>Q27-Q29-Q30</f>
        <v>7159006</v>
      </c>
      <c r="R31" s="19">
        <f>Q31/Q25*100</f>
        <v>72.17527881320109</v>
      </c>
      <c r="S31" s="19"/>
      <c r="T31" s="45">
        <f t="shared" si="6"/>
        <v>113.09010109384054</v>
      </c>
      <c r="U31" s="65" t="s">
        <v>15</v>
      </c>
      <c r="V31" s="21">
        <f>V27-V29-V30</f>
        <v>6858421</v>
      </c>
      <c r="W31" s="18">
        <f>V31/V25*100</f>
        <v>69.07418775081038</v>
      </c>
      <c r="X31" s="18"/>
      <c r="Y31" s="63">
        <f>V31/V27*100</f>
        <v>97.35705588076891</v>
      </c>
    </row>
    <row r="32" spans="1:25" ht="14.25">
      <c r="A32" s="60"/>
      <c r="B32" s="22"/>
      <c r="C32" s="23"/>
      <c r="D32" s="24" t="s">
        <v>16</v>
      </c>
      <c r="E32" s="66" t="s">
        <v>17</v>
      </c>
      <c r="F32" s="42"/>
      <c r="G32" s="22"/>
      <c r="H32" s="23"/>
      <c r="I32" s="24" t="s">
        <v>16</v>
      </c>
      <c r="J32" s="49" t="s">
        <v>17</v>
      </c>
      <c r="K32" s="42"/>
      <c r="L32" s="13"/>
      <c r="M32" s="14"/>
      <c r="N32" s="24" t="s">
        <v>16</v>
      </c>
      <c r="O32" s="49" t="s">
        <v>17</v>
      </c>
      <c r="P32" s="42"/>
      <c r="Q32" s="13"/>
      <c r="R32" s="14"/>
      <c r="S32" s="24" t="s">
        <v>16</v>
      </c>
      <c r="T32" s="49" t="s">
        <v>17</v>
      </c>
      <c r="U32" s="60"/>
      <c r="V32" s="22"/>
      <c r="W32" s="23"/>
      <c r="X32" s="24" t="s">
        <v>16</v>
      </c>
      <c r="Y32" s="66" t="s">
        <v>17</v>
      </c>
    </row>
    <row r="33" spans="1:25" ht="14.25">
      <c r="A33" s="62" t="s">
        <v>19</v>
      </c>
      <c r="B33" s="15">
        <v>2813245</v>
      </c>
      <c r="C33" s="23">
        <f>B33/B25*100</f>
        <v>30.776987251144384</v>
      </c>
      <c r="D33" s="27">
        <v>162</v>
      </c>
      <c r="E33" s="67">
        <f>B33/B31*100</f>
        <v>41.49298920995999</v>
      </c>
      <c r="F33" s="44" t="s">
        <v>19</v>
      </c>
      <c r="G33" s="15">
        <v>3007596</v>
      </c>
      <c r="H33" s="23">
        <f>G33/G25*100</f>
        <v>32.08944084640441</v>
      </c>
      <c r="I33" s="27">
        <v>158</v>
      </c>
      <c r="J33" s="50">
        <f>G33/G31*100</f>
        <v>43.79136841801797</v>
      </c>
      <c r="K33" s="44" t="s">
        <v>18</v>
      </c>
      <c r="L33" s="17">
        <v>3359058</v>
      </c>
      <c r="M33" s="14">
        <f>L33/L25*100</f>
        <v>33.938017055807116</v>
      </c>
      <c r="N33" s="29">
        <v>166</v>
      </c>
      <c r="O33" s="50">
        <f>L33/L31*100</f>
        <v>45.362429968990945</v>
      </c>
      <c r="P33" s="44" t="s">
        <v>18</v>
      </c>
      <c r="Q33" s="17">
        <v>2994979</v>
      </c>
      <c r="R33" s="14">
        <f>Q33/Q25*100</f>
        <v>30.19461701312754</v>
      </c>
      <c r="S33" s="29">
        <v>152</v>
      </c>
      <c r="T33" s="50">
        <f>Q33/Q31*100</f>
        <v>41.83512347943276</v>
      </c>
      <c r="U33" s="62" t="s">
        <v>19</v>
      </c>
      <c r="V33" s="15">
        <v>3012542</v>
      </c>
      <c r="W33" s="23">
        <f>V33/V25*100</f>
        <v>30.340641339340614</v>
      </c>
      <c r="X33" s="27">
        <v>160</v>
      </c>
      <c r="Y33" s="67">
        <f>V33/V31*100</f>
        <v>43.92471678247807</v>
      </c>
    </row>
    <row r="34" spans="1:25" ht="14.25">
      <c r="A34" s="62" t="s">
        <v>18</v>
      </c>
      <c r="B34" s="15">
        <v>2584765</v>
      </c>
      <c r="C34" s="23">
        <f>B34/B25*100</f>
        <v>28.27740898933588</v>
      </c>
      <c r="D34" s="27">
        <v>108</v>
      </c>
      <c r="E34" s="67">
        <f>B34/B31*100</f>
        <v>38.12310206017685</v>
      </c>
      <c r="F34" s="44" t="s">
        <v>18</v>
      </c>
      <c r="G34" s="15">
        <v>2935196</v>
      </c>
      <c r="H34" s="23">
        <f>G34/G25*100</f>
        <v>31.316971566195335</v>
      </c>
      <c r="I34" s="27">
        <v>125</v>
      </c>
      <c r="J34" s="50">
        <f>G34/G31*100</f>
        <v>42.73720586644372</v>
      </c>
      <c r="K34" s="44" t="s">
        <v>19</v>
      </c>
      <c r="L34" s="17">
        <v>3002531</v>
      </c>
      <c r="M34" s="14">
        <f>L34/L25*100</f>
        <v>30.335870440042896</v>
      </c>
      <c r="N34" s="29">
        <v>116</v>
      </c>
      <c r="O34" s="50">
        <f>L34/L31*100</f>
        <v>40.547707785106525</v>
      </c>
      <c r="P34" s="44" t="s">
        <v>19</v>
      </c>
      <c r="Q34" s="17">
        <v>2727279</v>
      </c>
      <c r="R34" s="14">
        <f>Q34/Q25*100</f>
        <v>27.495733657212778</v>
      </c>
      <c r="S34" s="29">
        <v>102</v>
      </c>
      <c r="T34" s="50">
        <f>Q34/Q31*100</f>
        <v>38.09577754230126</v>
      </c>
      <c r="U34" s="62" t="s">
        <v>18</v>
      </c>
      <c r="V34" s="15">
        <v>2295719</v>
      </c>
      <c r="W34" s="23">
        <f>V34/V25*100</f>
        <v>23.121200233858875</v>
      </c>
      <c r="X34" s="27">
        <v>91</v>
      </c>
      <c r="Y34" s="67">
        <f>V34/V31*100</f>
        <v>33.47299618964774</v>
      </c>
    </row>
    <row r="35" spans="1:25" ht="14.25">
      <c r="A35" s="62" t="s">
        <v>22</v>
      </c>
      <c r="B35" s="15">
        <v>380167</v>
      </c>
      <c r="C35" s="23">
        <f>B35/B25*100</f>
        <v>4.159038730116221</v>
      </c>
      <c r="D35" s="27">
        <v>11</v>
      </c>
      <c r="E35" s="67">
        <f>B35/B31*100</f>
        <v>5.6071423672601775</v>
      </c>
      <c r="F35" s="44" t="s">
        <v>22</v>
      </c>
      <c r="G35" s="15">
        <v>379454</v>
      </c>
      <c r="H35" s="23">
        <f>G35/G25*100</f>
        <v>4.048571246580837</v>
      </c>
      <c r="I35" s="27">
        <v>11</v>
      </c>
      <c r="J35" s="50">
        <f>G35/G31*100</f>
        <v>5.524947470235561</v>
      </c>
      <c r="K35" s="44" t="s">
        <v>22</v>
      </c>
      <c r="L35" s="17">
        <v>436573</v>
      </c>
      <c r="M35" s="14">
        <f>L35/L25*100</f>
        <v>4.410886004381253</v>
      </c>
      <c r="N35" s="29">
        <v>12</v>
      </c>
      <c r="O35" s="50">
        <f>L35/L31*100</f>
        <v>5.895704134567573</v>
      </c>
      <c r="P35" s="44" t="s">
        <v>22</v>
      </c>
      <c r="Q35" s="17">
        <v>583750</v>
      </c>
      <c r="R35" s="14">
        <f>Q35/Q25*100</f>
        <v>5.885219122208604</v>
      </c>
      <c r="S35" s="29">
        <v>22</v>
      </c>
      <c r="T35" s="50">
        <f>Q35/Q31*100</f>
        <v>8.154064963767315</v>
      </c>
      <c r="U35" s="62" t="s">
        <v>22</v>
      </c>
      <c r="V35" s="15">
        <v>517249</v>
      </c>
      <c r="W35" s="23">
        <f>V35/V25*100</f>
        <v>5.209443185234461</v>
      </c>
      <c r="X35" s="27">
        <v>21</v>
      </c>
      <c r="Y35" s="67">
        <f>V35/V31*100</f>
        <v>7.541808821593192</v>
      </c>
    </row>
    <row r="36" spans="1:25" ht="14.25">
      <c r="A36" s="62" t="s">
        <v>26</v>
      </c>
      <c r="B36" s="15">
        <v>347051</v>
      </c>
      <c r="C36" s="23">
        <f>B36/B25*100</f>
        <v>3.796748666574333</v>
      </c>
      <c r="D36" s="27">
        <v>10</v>
      </c>
      <c r="E36" s="67">
        <f>B36/B31*100</f>
        <v>5.118709319062444</v>
      </c>
      <c r="F36" s="44" t="s">
        <v>26</v>
      </c>
      <c r="G36" s="15">
        <v>219880</v>
      </c>
      <c r="H36" s="23">
        <f>G36/G25*100</f>
        <v>2.346002007353182</v>
      </c>
      <c r="I36" s="27">
        <v>6</v>
      </c>
      <c r="J36" s="50">
        <f>G36/G31*100</f>
        <v>3.2015091414384744</v>
      </c>
      <c r="K36" s="44" t="s">
        <v>26</v>
      </c>
      <c r="L36" s="17">
        <v>241539</v>
      </c>
      <c r="M36" s="14">
        <f>L36/L25*100</f>
        <v>2.440373075321294</v>
      </c>
      <c r="N36" s="29">
        <v>6</v>
      </c>
      <c r="O36" s="50">
        <f>L36/L31*100</f>
        <v>3.261865669565725</v>
      </c>
      <c r="P36" s="44" t="s">
        <v>20</v>
      </c>
      <c r="Q36" s="17">
        <v>361101</v>
      </c>
      <c r="R36" s="14">
        <f>Q36/Q25*100</f>
        <v>3.64052849721396</v>
      </c>
      <c r="S36" s="29">
        <v>14</v>
      </c>
      <c r="T36" s="50">
        <f>Q36/Q31*100</f>
        <v>5.0440102997539045</v>
      </c>
      <c r="U36" s="62" t="s">
        <v>27</v>
      </c>
      <c r="V36" s="15">
        <v>386205</v>
      </c>
      <c r="W36" s="23">
        <f>V36/V25*100</f>
        <v>3.889641169636819</v>
      </c>
      <c r="X36" s="27">
        <v>15</v>
      </c>
      <c r="Y36" s="67">
        <f>V36/V31*100</f>
        <v>5.631106635186145</v>
      </c>
    </row>
    <row r="37" spans="1:25" ht="14.25">
      <c r="A37" s="62" t="s">
        <v>25</v>
      </c>
      <c r="B37" s="15">
        <v>300671</v>
      </c>
      <c r="C37" s="23">
        <f>B37/B25*100</f>
        <v>3.289350033071713</v>
      </c>
      <c r="D37" s="27">
        <v>9</v>
      </c>
      <c r="E37" s="67">
        <f>B37/B31*100</f>
        <v>4.434643466441024</v>
      </c>
      <c r="F37" s="44" t="s">
        <v>25</v>
      </c>
      <c r="G37" s="15">
        <v>184598</v>
      </c>
      <c r="H37" s="23">
        <f>G37/G25*100</f>
        <v>1.9695619362988117</v>
      </c>
      <c r="I37" s="27">
        <v>0</v>
      </c>
      <c r="J37" s="50">
        <f>G37/G31*100</f>
        <v>2.687794180877113</v>
      </c>
      <c r="K37" s="44" t="s">
        <v>27</v>
      </c>
      <c r="L37" s="17">
        <v>162103</v>
      </c>
      <c r="M37" s="14">
        <f>L37/L25*100</f>
        <v>1.637796780763387</v>
      </c>
      <c r="N37" s="29">
        <v>0</v>
      </c>
      <c r="O37" s="50">
        <f>L37/L31*100</f>
        <v>2.1891214695498973</v>
      </c>
      <c r="P37" s="44" t="s">
        <v>27</v>
      </c>
      <c r="Q37" s="17">
        <v>271809</v>
      </c>
      <c r="R37" s="14">
        <f>Q37/Q25*100</f>
        <v>2.7403092494876207</v>
      </c>
      <c r="S37" s="29">
        <v>10</v>
      </c>
      <c r="T37" s="50">
        <f>Q37/Q31*100</f>
        <v>3.7967421734246347</v>
      </c>
      <c r="U37" s="62" t="s">
        <v>20</v>
      </c>
      <c r="V37" s="15">
        <v>315665</v>
      </c>
      <c r="W37" s="23">
        <f>V37/V25*100</f>
        <v>3.1792016670250423</v>
      </c>
      <c r="X37" s="27">
        <v>13</v>
      </c>
      <c r="Y37" s="67">
        <f>V37/V31*100</f>
        <v>4.60259001306569</v>
      </c>
    </row>
    <row r="38" spans="1:25" ht="14.25">
      <c r="A38" s="62" t="s">
        <v>30</v>
      </c>
      <c r="B38" s="15">
        <v>199463</v>
      </c>
      <c r="C38" s="23">
        <f>B38/B25*100</f>
        <v>2.1821313849575885</v>
      </c>
      <c r="D38" s="27">
        <v>0</v>
      </c>
      <c r="E38" s="67">
        <f>B38/B31*100</f>
        <v>2.9419108917944397</v>
      </c>
      <c r="F38" s="44" t="s">
        <v>35</v>
      </c>
      <c r="G38" s="15">
        <v>32068</v>
      </c>
      <c r="H38" s="23">
        <f>G38/G25*100</f>
        <v>0.34214840991359763</v>
      </c>
      <c r="I38" s="27">
        <v>0</v>
      </c>
      <c r="J38" s="50">
        <f>G38/G31*100</f>
        <v>0.46691829701495824</v>
      </c>
      <c r="K38" s="44" t="s">
        <v>25</v>
      </c>
      <c r="L38" s="17">
        <v>132750</v>
      </c>
      <c r="M38" s="14">
        <f>L38/L25*100</f>
        <v>1.3412307153250689</v>
      </c>
      <c r="N38" s="29">
        <v>0</v>
      </c>
      <c r="O38" s="50">
        <f>L38/L31*100</f>
        <v>1.7927236083400608</v>
      </c>
      <c r="P38" s="44" t="s">
        <v>59</v>
      </c>
      <c r="Q38" s="17">
        <v>20840</v>
      </c>
      <c r="R38" s="14">
        <f>Q38/Q25*100</f>
        <v>0.21010358288107459</v>
      </c>
      <c r="S38" s="29">
        <v>0</v>
      </c>
      <c r="T38" s="50">
        <f>Q38/Q31*100</f>
        <v>0.29110186525894793</v>
      </c>
      <c r="U38" s="62" t="s">
        <v>32</v>
      </c>
      <c r="V38" s="15">
        <v>173589</v>
      </c>
      <c r="W38" s="23">
        <f>V38/V25*100</f>
        <v>1.7482915057963666</v>
      </c>
      <c r="X38" s="27">
        <v>0</v>
      </c>
      <c r="Y38" s="67">
        <f>V38/V31*100</f>
        <v>2.5310344757197027</v>
      </c>
    </row>
    <row r="39" spans="1:25" ht="14.25">
      <c r="A39" s="62" t="s">
        <v>59</v>
      </c>
      <c r="B39" s="15">
        <v>48677</v>
      </c>
      <c r="C39" s="23">
        <f>B39/B25*100</f>
        <v>0.5325278844977793</v>
      </c>
      <c r="D39" s="27">
        <v>0</v>
      </c>
      <c r="E39" s="67">
        <f>B39/B31*100</f>
        <v>0.7179446638217512</v>
      </c>
      <c r="F39" s="44" t="s">
        <v>59</v>
      </c>
      <c r="G39" s="15">
        <v>23228</v>
      </c>
      <c r="H39" s="23">
        <f>G39/G25*100</f>
        <v>0.24783033757867795</v>
      </c>
      <c r="I39" s="27">
        <v>0</v>
      </c>
      <c r="J39" s="50">
        <f>G39/G31*100</f>
        <v>0.338205631877992</v>
      </c>
      <c r="K39" s="44" t="s">
        <v>59</v>
      </c>
      <c r="L39" s="17">
        <v>19531</v>
      </c>
      <c r="M39" s="14">
        <f>L39/L25*100</f>
        <v>0.19733014765358886</v>
      </c>
      <c r="N39" s="29">
        <v>0</v>
      </c>
      <c r="O39" s="50">
        <f>L39/L31*100</f>
        <v>0.26375657095660815</v>
      </c>
      <c r="P39" s="44" t="s">
        <v>60</v>
      </c>
      <c r="Q39" s="17">
        <v>17555</v>
      </c>
      <c r="R39" s="14">
        <f>Q39/Q25*100</f>
        <v>0.17698504786359237</v>
      </c>
      <c r="S39" s="29">
        <v>0</v>
      </c>
      <c r="T39" s="50">
        <f>Q39/Q31*100</f>
        <v>0.24521560674764065</v>
      </c>
      <c r="U39" s="62" t="s">
        <v>61</v>
      </c>
      <c r="V39" s="15">
        <v>30784</v>
      </c>
      <c r="W39" s="23">
        <f>V39/V25*100</f>
        <v>0.31003926351574895</v>
      </c>
      <c r="X39" s="27">
        <v>0</v>
      </c>
      <c r="Y39" s="67">
        <f>V39/V31*100</f>
        <v>0.4488496696251221</v>
      </c>
    </row>
    <row r="40" spans="1:25" ht="14.25">
      <c r="A40" s="62" t="s">
        <v>39</v>
      </c>
      <c r="B40" s="22">
        <f>B31-B33-B34-B35-B36-B37-B38-B39</f>
        <v>106010</v>
      </c>
      <c r="C40" s="23">
        <f>B40/B25*100</f>
        <v>1.1597526765332618</v>
      </c>
      <c r="D40" s="27">
        <v>0</v>
      </c>
      <c r="E40" s="67">
        <f>B40/B31*100</f>
        <v>1.5635580214833256</v>
      </c>
      <c r="F40" s="44" t="s">
        <v>39</v>
      </c>
      <c r="G40" s="22">
        <f>G31-G33-G34-G35-G36-G37-G38-G39</f>
        <v>85991</v>
      </c>
      <c r="H40" s="23">
        <f>G40/G25*100</f>
        <v>0.9174779816914111</v>
      </c>
      <c r="I40" s="27">
        <v>0</v>
      </c>
      <c r="J40" s="50">
        <f>G40/G31*100</f>
        <v>1.2520509940942144</v>
      </c>
      <c r="K40" s="44" t="s">
        <v>39</v>
      </c>
      <c r="L40" s="13">
        <f>L31-L33-L34-L35-L36-L37-L38-L39</f>
        <v>50849</v>
      </c>
      <c r="M40" s="14">
        <f>L40/L25*100</f>
        <v>0.5137494587085832</v>
      </c>
      <c r="N40" s="29">
        <v>0</v>
      </c>
      <c r="O40" s="50">
        <f>L40/L31*100</f>
        <v>0.6866907929226648</v>
      </c>
      <c r="P40" s="44" t="s">
        <v>39</v>
      </c>
      <c r="Q40" s="13">
        <f>Q31-Q33-Q34-Q35-Q36-Q37-Q38-Q39</f>
        <v>181693</v>
      </c>
      <c r="R40" s="14">
        <f>Q40/Q25*100</f>
        <v>1.8317826432059063</v>
      </c>
      <c r="S40" s="29">
        <v>0</v>
      </c>
      <c r="T40" s="50">
        <f>Q40/Q31*100</f>
        <v>2.5379640693135332</v>
      </c>
      <c r="U40" s="62" t="s">
        <v>39</v>
      </c>
      <c r="V40" s="22">
        <f>V31-V33-V34-V35-V36-V37-V38-V39</f>
        <v>126668</v>
      </c>
      <c r="W40" s="23">
        <f>V40/V25*100</f>
        <v>1.2757293864024457</v>
      </c>
      <c r="X40" s="27">
        <v>0</v>
      </c>
      <c r="Y40" s="67">
        <f>V40/V31*100</f>
        <v>1.8468974126843483</v>
      </c>
    </row>
    <row r="41" spans="1:25" ht="14.25">
      <c r="A41" s="68"/>
      <c r="B41" s="69"/>
      <c r="C41" s="70"/>
      <c r="D41" s="70"/>
      <c r="E41" s="71"/>
      <c r="F41" s="51"/>
      <c r="G41" s="52"/>
      <c r="H41" s="53"/>
      <c r="I41" s="53"/>
      <c r="J41" s="54"/>
      <c r="K41" s="51"/>
      <c r="L41" s="52"/>
      <c r="M41" s="53"/>
      <c r="N41" s="53"/>
      <c r="O41" s="54"/>
      <c r="P41" s="51"/>
      <c r="Q41" s="52"/>
      <c r="R41" s="53"/>
      <c r="S41" s="53"/>
      <c r="T41" s="54"/>
      <c r="U41" s="68"/>
      <c r="V41" s="69"/>
      <c r="W41" s="70"/>
      <c r="X41" s="70"/>
      <c r="Y41" s="71"/>
    </row>
  </sheetData>
  <sheetProtection selectLockedCells="1" selectUnlockedCells="1"/>
  <mergeCells count="11">
    <mergeCell ref="A1:E1"/>
    <mergeCell ref="F1:J1"/>
    <mergeCell ref="K1:O1"/>
    <mergeCell ref="P1:T1"/>
    <mergeCell ref="U1:Y1"/>
    <mergeCell ref="A20:E20"/>
    <mergeCell ref="A23:E23"/>
    <mergeCell ref="F23:J23"/>
    <mergeCell ref="K23:O23"/>
    <mergeCell ref="P23:T23"/>
    <mergeCell ref="U23:Y23"/>
  </mergeCells>
  <hyperlinks>
    <hyperlink ref="A20" r:id="rId1" display="Πηγὴ: Δημήτριος Εὐαγ. Μούρμουρας"/>
  </hyperlinks>
  <printOptions/>
  <pageMargins left="0.7875" right="0.7875" top="1.0527777777777778" bottom="1.0527777777777778" header="0.7875" footer="0.7875"/>
  <pageSetup horizontalDpi="300" verticalDpi="300" orientation="landscape" paperSize="9" scale="4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="75" zoomScaleNormal="75" workbookViewId="0" topLeftCell="A4">
      <selection activeCell="V40" sqref="V40"/>
    </sheetView>
  </sheetViews>
  <sheetFormatPr defaultColWidth="10.28125" defaultRowHeight="12.75"/>
  <cols>
    <col min="1" max="5" width="11.00390625" style="0" customWidth="1"/>
    <col min="6" max="6" width="15.7109375" style="0" customWidth="1"/>
    <col min="7" max="16384" width="11.00390625" style="0" customWidth="1"/>
  </cols>
  <sheetData>
    <row r="1" spans="1:6" ht="19.5">
      <c r="A1" s="36" t="s">
        <v>40</v>
      </c>
      <c r="B1" s="36"/>
      <c r="C1" s="36"/>
      <c r="D1" s="36"/>
      <c r="E1" s="36"/>
      <c r="F1" s="36"/>
    </row>
    <row r="2" spans="1:6" ht="12.75">
      <c r="A2" s="35"/>
      <c r="B2" s="37">
        <v>35229</v>
      </c>
      <c r="C2" s="37">
        <v>38151</v>
      </c>
      <c r="D2" s="37">
        <v>39971</v>
      </c>
      <c r="E2" s="37">
        <v>41784</v>
      </c>
      <c r="F2" s="37">
        <v>43611</v>
      </c>
    </row>
    <row r="3" spans="1:6" ht="12.75">
      <c r="A3" s="39" t="s">
        <v>19</v>
      </c>
      <c r="B3" s="22">
        <v>2115844</v>
      </c>
      <c r="C3" s="22">
        <v>2083327</v>
      </c>
      <c r="D3" s="22">
        <v>1879229</v>
      </c>
      <c r="E3" s="22">
        <v>458514</v>
      </c>
      <c r="F3" s="22">
        <v>436726</v>
      </c>
    </row>
    <row r="4" spans="1:6" ht="12.75">
      <c r="A4" s="39" t="s">
        <v>18</v>
      </c>
      <c r="B4" s="22">
        <v>2314371</v>
      </c>
      <c r="C4" s="22">
        <v>2633574</v>
      </c>
      <c r="D4" s="22">
        <v>1656085</v>
      </c>
      <c r="E4" s="22">
        <v>1298948</v>
      </c>
      <c r="F4" s="22">
        <v>1873137</v>
      </c>
    </row>
    <row r="5" spans="1:6" ht="12.75">
      <c r="A5" s="39" t="s">
        <v>41</v>
      </c>
      <c r="B5" s="22">
        <v>331928</v>
      </c>
      <c r="C5" s="22">
        <v>254447</v>
      </c>
      <c r="D5" s="22">
        <v>240971</v>
      </c>
      <c r="E5" s="22">
        <v>1518376</v>
      </c>
      <c r="F5" s="22">
        <v>1343595</v>
      </c>
    </row>
    <row r="6" spans="1:6" ht="12.75">
      <c r="A6" s="39" t="s">
        <v>22</v>
      </c>
      <c r="B6" s="22">
        <v>557365</v>
      </c>
      <c r="C6" s="22">
        <v>580396</v>
      </c>
      <c r="D6" s="22">
        <v>428151</v>
      </c>
      <c r="E6" s="22">
        <v>349342</v>
      </c>
      <c r="F6" s="22">
        <v>302603</v>
      </c>
    </row>
    <row r="7" spans="2:6" ht="12.75">
      <c r="B7" s="35"/>
      <c r="C7" s="35"/>
      <c r="D7" s="35"/>
      <c r="E7" s="35"/>
      <c r="F7" s="40"/>
    </row>
    <row r="51" ht="12.75"/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landscape" paperSize="9" scale="41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="75" zoomScaleNormal="75" workbookViewId="0" topLeftCell="A1">
      <selection activeCell="AB32" sqref="AB32"/>
    </sheetView>
  </sheetViews>
  <sheetFormatPr defaultColWidth="10.28125" defaultRowHeight="12.75"/>
  <cols>
    <col min="1" max="16384" width="11.00390625" style="0" customWidth="1"/>
  </cols>
  <sheetData>
    <row r="1" spans="1:10" ht="18">
      <c r="A1" s="72" t="s">
        <v>62</v>
      </c>
      <c r="B1" s="72"/>
      <c r="C1" s="72"/>
      <c r="D1" s="72"/>
      <c r="E1" s="72"/>
      <c r="F1" s="72"/>
      <c r="G1" s="72"/>
      <c r="H1" s="35"/>
      <c r="I1" s="35"/>
      <c r="J1" s="35"/>
    </row>
    <row r="2" spans="2:11" ht="12.75">
      <c r="B2" s="37">
        <v>35330</v>
      </c>
      <c r="C2" s="37">
        <v>36625</v>
      </c>
      <c r="D2" s="37">
        <v>38053</v>
      </c>
      <c r="E2" s="37">
        <v>39341</v>
      </c>
      <c r="F2" s="37">
        <v>39881</v>
      </c>
      <c r="G2" s="37">
        <v>41035</v>
      </c>
      <c r="H2" s="37">
        <v>41077</v>
      </c>
      <c r="I2" s="37">
        <v>42019</v>
      </c>
      <c r="J2" s="37">
        <v>42297</v>
      </c>
      <c r="K2" s="37">
        <v>43653</v>
      </c>
    </row>
    <row r="3" spans="1:11" ht="12.75">
      <c r="A3" s="73" t="s">
        <v>19</v>
      </c>
      <c r="B3" s="22">
        <v>2813245</v>
      </c>
      <c r="C3" s="22">
        <v>3007596</v>
      </c>
      <c r="D3" s="22">
        <v>3002531</v>
      </c>
      <c r="E3" s="22">
        <v>2727279</v>
      </c>
      <c r="F3" s="22">
        <v>3012542</v>
      </c>
      <c r="G3" s="22">
        <v>833452</v>
      </c>
      <c r="H3" s="22">
        <v>756024</v>
      </c>
      <c r="I3" s="22">
        <v>289469</v>
      </c>
      <c r="J3" s="22">
        <v>341732</v>
      </c>
      <c r="K3" s="22">
        <v>457519</v>
      </c>
    </row>
    <row r="4" spans="1:11" ht="12.75">
      <c r="A4" s="73" t="s">
        <v>18</v>
      </c>
      <c r="B4" s="22">
        <v>2584765</v>
      </c>
      <c r="C4" s="22">
        <v>2935196</v>
      </c>
      <c r="D4" s="22">
        <v>3359058</v>
      </c>
      <c r="E4" s="22">
        <v>2994979</v>
      </c>
      <c r="F4" s="22">
        <v>2295719</v>
      </c>
      <c r="G4" s="22">
        <v>1192103</v>
      </c>
      <c r="H4" s="22">
        <v>1825497</v>
      </c>
      <c r="I4" s="22">
        <v>1718694</v>
      </c>
      <c r="J4" s="22">
        <v>1526400</v>
      </c>
      <c r="K4" s="22">
        <v>2251411</v>
      </c>
    </row>
    <row r="5" spans="1:11" ht="12.75">
      <c r="A5" s="73" t="s">
        <v>41</v>
      </c>
      <c r="B5" s="22">
        <v>347051</v>
      </c>
      <c r="C5" s="22">
        <v>219880</v>
      </c>
      <c r="D5" s="22">
        <v>241539</v>
      </c>
      <c r="E5" s="22">
        <v>361101</v>
      </c>
      <c r="F5" s="22">
        <v>315665</v>
      </c>
      <c r="G5" s="22">
        <v>1061928</v>
      </c>
      <c r="H5" s="22">
        <v>1655022</v>
      </c>
      <c r="I5" s="22">
        <v>2245978</v>
      </c>
      <c r="J5" s="22">
        <v>1926526</v>
      </c>
      <c r="K5" s="22">
        <v>1781174</v>
      </c>
    </row>
    <row r="6" spans="1:11" ht="12.75">
      <c r="A6" s="73" t="s">
        <v>22</v>
      </c>
      <c r="B6" s="22">
        <v>380167</v>
      </c>
      <c r="C6" s="22">
        <v>379454</v>
      </c>
      <c r="D6" s="22">
        <v>436573</v>
      </c>
      <c r="E6" s="22">
        <v>583750</v>
      </c>
      <c r="F6" s="22">
        <v>517249</v>
      </c>
      <c r="G6" s="22">
        <v>536105</v>
      </c>
      <c r="H6" s="22">
        <v>277227</v>
      </c>
      <c r="I6" s="22">
        <v>338188</v>
      </c>
      <c r="J6" s="22">
        <v>301684</v>
      </c>
      <c r="K6" s="22">
        <v>299592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landscape" paperSize="9" scale="41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Hermes</dc:creator>
  <cp:keywords/>
  <dc:description/>
  <cp:lastModifiedBy/>
  <dcterms:created xsi:type="dcterms:W3CDTF">2019-06-20T09:50:36Z</dcterms:created>
  <dcterms:modified xsi:type="dcterms:W3CDTF">2020-04-01T07:52:46Z</dcterms:modified>
  <cp:category/>
  <cp:version/>
  <cp:contentType/>
  <cp:contentStatus/>
  <cp:revision>13</cp:revision>
</cp:coreProperties>
</file>